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athan\Dropbox\ERWP\ERWP Program Coordinator Shared\Reporting\For Western Watersheds Project Jobs and Restoration\"/>
    </mc:Choice>
  </mc:AlternateContent>
  <bookViews>
    <workbookView xWindow="0" yWindow="0" windowWidth="19200" windowHeight="11016" tabRatio="686"/>
  </bookViews>
  <sheets>
    <sheet name="Job Creation 2015" sheetId="3" r:id="rId1"/>
    <sheet name="Job Creation 2016" sheetId="4" r:id="rId2"/>
    <sheet name="Job Creation private land 2017" sheetId="5" r:id="rId3"/>
    <sheet name="Job Creation (public) 2017" sheetId="6" r:id="rId4"/>
    <sheet name="Job Creation 2018" sheetId="7" r:id="rId5"/>
    <sheet name="Jobs 2019" sheetId="2" r:id="rId6"/>
  </sheets>
  <externalReferences>
    <externalReference r:id="rId7"/>
    <externalReference r:id="rId8"/>
    <externalReference r:id="rId9"/>
    <externalReference r:id="rId1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J67" i="7" l="1"/>
  <c r="I67" i="7"/>
  <c r="H67" i="7"/>
  <c r="G67" i="7"/>
  <c r="F67" i="7"/>
  <c r="C67" i="7" s="1"/>
  <c r="E67" i="7"/>
  <c r="D67" i="7"/>
  <c r="J66" i="7"/>
  <c r="H66" i="7"/>
  <c r="G66" i="7"/>
  <c r="F66" i="7"/>
  <c r="E66" i="7"/>
  <c r="D66" i="7" s="1"/>
  <c r="C66" i="7"/>
  <c r="J64" i="7"/>
  <c r="I64" i="7"/>
  <c r="H64" i="7"/>
  <c r="G64" i="7"/>
  <c r="F64" i="7"/>
  <c r="E64" i="7"/>
  <c r="C64" i="7"/>
  <c r="J63" i="7"/>
  <c r="D63" i="7" s="1"/>
  <c r="H63" i="7"/>
  <c r="G63" i="7"/>
  <c r="F63" i="7"/>
  <c r="E63" i="7"/>
  <c r="C63" i="7"/>
  <c r="J62" i="7"/>
  <c r="H62" i="7"/>
  <c r="F62" i="7"/>
  <c r="C62" i="7" s="1"/>
  <c r="E62" i="7"/>
  <c r="J61" i="7"/>
  <c r="H61" i="7"/>
  <c r="F61" i="7"/>
  <c r="C61" i="7" s="1"/>
  <c r="E61" i="7"/>
  <c r="D61" i="7" s="1"/>
  <c r="J60" i="7"/>
  <c r="I60" i="7"/>
  <c r="H60" i="7"/>
  <c r="G60" i="7"/>
  <c r="F60" i="7"/>
  <c r="C60" i="7" s="1"/>
  <c r="E60" i="7"/>
  <c r="O11" i="7"/>
  <c r="J11" i="7"/>
  <c r="K11" i="7" s="1"/>
  <c r="I11" i="7"/>
  <c r="N11" i="7" s="1"/>
  <c r="M9" i="7"/>
  <c r="M12" i="7" s="1"/>
  <c r="L9" i="7"/>
  <c r="L12" i="7" s="1"/>
  <c r="J8" i="7"/>
  <c r="I8" i="7"/>
  <c r="O8" i="7" s="1"/>
  <c r="O7" i="7"/>
  <c r="N7" i="7"/>
  <c r="J7" i="7"/>
  <c r="K7" i="7" s="1"/>
  <c r="I7" i="7"/>
  <c r="H6" i="7"/>
  <c r="G6" i="7"/>
  <c r="F6" i="7"/>
  <c r="E6" i="7"/>
  <c r="D6" i="7"/>
  <c r="C6" i="7"/>
  <c r="C9" i="7" s="1"/>
  <c r="O5" i="7"/>
  <c r="N5" i="7"/>
  <c r="J5" i="7"/>
  <c r="K5" i="7" s="1"/>
  <c r="I5" i="7"/>
  <c r="J67" i="6"/>
  <c r="I67" i="6"/>
  <c r="H67" i="6"/>
  <c r="G67" i="6"/>
  <c r="F67" i="6"/>
  <c r="C67" i="6" s="1"/>
  <c r="E67" i="6"/>
  <c r="D67" i="6" s="1"/>
  <c r="J66" i="6"/>
  <c r="H66" i="6"/>
  <c r="G66" i="6"/>
  <c r="F66" i="6"/>
  <c r="E66" i="6"/>
  <c r="C66" i="6"/>
  <c r="J64" i="6"/>
  <c r="I64" i="6"/>
  <c r="H64" i="6"/>
  <c r="G64" i="6"/>
  <c r="F64" i="6"/>
  <c r="E64" i="6"/>
  <c r="C64" i="6"/>
  <c r="J63" i="6"/>
  <c r="H63" i="6"/>
  <c r="G63" i="6"/>
  <c r="F63" i="6"/>
  <c r="E63" i="6"/>
  <c r="C63" i="6"/>
  <c r="J62" i="6"/>
  <c r="H62" i="6"/>
  <c r="F62" i="6"/>
  <c r="C62" i="6" s="1"/>
  <c r="E62" i="6"/>
  <c r="J61" i="6"/>
  <c r="H61" i="6"/>
  <c r="D61" i="6" s="1"/>
  <c r="F61" i="6"/>
  <c r="C61" i="6" s="1"/>
  <c r="E61" i="6"/>
  <c r="J60" i="6"/>
  <c r="D60" i="6" s="1"/>
  <c r="I60" i="6"/>
  <c r="H60" i="6"/>
  <c r="G60" i="6"/>
  <c r="F60" i="6"/>
  <c r="C60" i="6" s="1"/>
  <c r="E60" i="6"/>
  <c r="L12" i="6"/>
  <c r="H12" i="6"/>
  <c r="G12" i="6"/>
  <c r="C12" i="6"/>
  <c r="K11" i="6"/>
  <c r="J11" i="6"/>
  <c r="I11" i="6"/>
  <c r="O11" i="6" s="1"/>
  <c r="M9" i="6"/>
  <c r="M12" i="6" s="1"/>
  <c r="L9" i="6"/>
  <c r="H9" i="6"/>
  <c r="G9" i="6"/>
  <c r="E9" i="6"/>
  <c r="E12" i="6" s="1"/>
  <c r="F12" i="6" s="1"/>
  <c r="C9" i="6"/>
  <c r="O9" i="6" s="1"/>
  <c r="O8" i="6"/>
  <c r="K8" i="6"/>
  <c r="J8" i="6"/>
  <c r="I8" i="6"/>
  <c r="N8" i="6" s="1"/>
  <c r="O7" i="6"/>
  <c r="J7" i="6"/>
  <c r="K7" i="6" s="1"/>
  <c r="I7" i="6"/>
  <c r="I9" i="6" s="1"/>
  <c r="O6" i="6"/>
  <c r="N6" i="6"/>
  <c r="J6" i="6"/>
  <c r="K6" i="6" s="1"/>
  <c r="I6" i="6"/>
  <c r="O5" i="6"/>
  <c r="N5" i="6"/>
  <c r="J5" i="6"/>
  <c r="K5" i="6" s="1"/>
  <c r="I5" i="6"/>
  <c r="J67" i="5"/>
  <c r="I67" i="5"/>
  <c r="H67" i="5"/>
  <c r="G67" i="5"/>
  <c r="F67" i="5"/>
  <c r="C67" i="5" s="1"/>
  <c r="E67" i="5"/>
  <c r="J66" i="5"/>
  <c r="H66" i="5"/>
  <c r="G66" i="5"/>
  <c r="F66" i="5"/>
  <c r="E66" i="5"/>
  <c r="C66" i="5"/>
  <c r="J64" i="5"/>
  <c r="I64" i="5"/>
  <c r="H64" i="5"/>
  <c r="G64" i="5"/>
  <c r="F64" i="5"/>
  <c r="E64" i="5"/>
  <c r="C64" i="5"/>
  <c r="J63" i="5"/>
  <c r="H63" i="5"/>
  <c r="G63" i="5"/>
  <c r="F63" i="5"/>
  <c r="C63" i="5" s="1"/>
  <c r="E63" i="5"/>
  <c r="J62" i="5"/>
  <c r="H62" i="5"/>
  <c r="F62" i="5"/>
  <c r="C62" i="5" s="1"/>
  <c r="E62" i="5"/>
  <c r="D62" i="5" s="1"/>
  <c r="J61" i="5"/>
  <c r="H61" i="5"/>
  <c r="F61" i="5"/>
  <c r="E61" i="5"/>
  <c r="D61" i="5" s="1"/>
  <c r="C61" i="5"/>
  <c r="J60" i="5"/>
  <c r="I60" i="5"/>
  <c r="H60" i="5"/>
  <c r="G60" i="5"/>
  <c r="F60" i="5"/>
  <c r="C60" i="5" s="1"/>
  <c r="E60" i="5"/>
  <c r="L12" i="5"/>
  <c r="G12" i="5"/>
  <c r="H12" i="5" s="1"/>
  <c r="C12" i="5"/>
  <c r="N11" i="5"/>
  <c r="J11" i="5"/>
  <c r="K11" i="5" s="1"/>
  <c r="I11" i="5"/>
  <c r="O11" i="5" s="1"/>
  <c r="M9" i="5"/>
  <c r="M12" i="5" s="1"/>
  <c r="L9" i="5"/>
  <c r="I9" i="5"/>
  <c r="I12" i="5" s="1"/>
  <c r="H9" i="5"/>
  <c r="G9" i="5"/>
  <c r="E9" i="5"/>
  <c r="F9" i="5" s="1"/>
  <c r="C9" i="5"/>
  <c r="N9" i="5" s="1"/>
  <c r="O8" i="5"/>
  <c r="N8" i="5"/>
  <c r="J8" i="5"/>
  <c r="I8" i="5"/>
  <c r="K8" i="5" s="1"/>
  <c r="J7" i="5"/>
  <c r="K7" i="5" s="1"/>
  <c r="I7" i="5"/>
  <c r="O7" i="5" s="1"/>
  <c r="O6" i="5"/>
  <c r="N6" i="5"/>
  <c r="J6" i="5"/>
  <c r="K6" i="5" s="1"/>
  <c r="I6" i="5"/>
  <c r="O5" i="5"/>
  <c r="N5" i="5"/>
  <c r="K5" i="5"/>
  <c r="J5" i="5"/>
  <c r="I5" i="5"/>
  <c r="J67" i="4"/>
  <c r="I67" i="4"/>
  <c r="H67" i="4"/>
  <c r="G67" i="4"/>
  <c r="F67" i="4"/>
  <c r="C67" i="4" s="1"/>
  <c r="E67" i="4"/>
  <c r="D67" i="4" s="1"/>
  <c r="J66" i="4"/>
  <c r="H66" i="4"/>
  <c r="G66" i="4"/>
  <c r="F66" i="4"/>
  <c r="C66" i="4" s="1"/>
  <c r="E66" i="4"/>
  <c r="J64" i="4"/>
  <c r="I64" i="4"/>
  <c r="H64" i="4"/>
  <c r="G64" i="4"/>
  <c r="F64" i="4"/>
  <c r="C64" i="4" s="1"/>
  <c r="E64" i="4"/>
  <c r="J63" i="4"/>
  <c r="H63" i="4"/>
  <c r="G63" i="4"/>
  <c r="F63" i="4"/>
  <c r="C63" i="4" s="1"/>
  <c r="E63" i="4"/>
  <c r="J62" i="4"/>
  <c r="H62" i="4"/>
  <c r="D62" i="4" s="1"/>
  <c r="F62" i="4"/>
  <c r="C62" i="4" s="1"/>
  <c r="E62" i="4"/>
  <c r="J61" i="4"/>
  <c r="H61" i="4"/>
  <c r="F61" i="4"/>
  <c r="C61" i="4" s="1"/>
  <c r="E61" i="4"/>
  <c r="D61" i="4" s="1"/>
  <c r="J60" i="4"/>
  <c r="I60" i="4"/>
  <c r="H60" i="4"/>
  <c r="G60" i="4"/>
  <c r="F60" i="4"/>
  <c r="C60" i="4" s="1"/>
  <c r="E60" i="4"/>
  <c r="M12" i="4"/>
  <c r="G12" i="4"/>
  <c r="H12" i="4" s="1"/>
  <c r="F12" i="4"/>
  <c r="E12" i="4"/>
  <c r="J11" i="4"/>
  <c r="K11" i="4" s="1"/>
  <c r="I11" i="4"/>
  <c r="N11" i="4" s="1"/>
  <c r="M9" i="4"/>
  <c r="L9" i="4"/>
  <c r="L12" i="4" s="1"/>
  <c r="H9" i="4"/>
  <c r="G9" i="4"/>
  <c r="F9" i="4"/>
  <c r="E9" i="4"/>
  <c r="C9" i="4"/>
  <c r="O8" i="4"/>
  <c r="N8" i="4"/>
  <c r="K8" i="4"/>
  <c r="J8" i="4"/>
  <c r="I8" i="4"/>
  <c r="J7" i="4"/>
  <c r="K7" i="4" s="1"/>
  <c r="I7" i="4"/>
  <c r="N7" i="4" s="1"/>
  <c r="O6" i="4"/>
  <c r="J6" i="4"/>
  <c r="I6" i="4"/>
  <c r="N6" i="4" s="1"/>
  <c r="O5" i="4"/>
  <c r="N5" i="4"/>
  <c r="J5" i="4"/>
  <c r="J9" i="4" s="1"/>
  <c r="I5" i="4"/>
  <c r="I5" i="3"/>
  <c r="N5" i="3" s="1"/>
  <c r="J5" i="3"/>
  <c r="K5" i="3" s="1"/>
  <c r="I6" i="3"/>
  <c r="N6" i="3" s="1"/>
  <c r="J6" i="3"/>
  <c r="J9" i="3" s="1"/>
  <c r="I7" i="3"/>
  <c r="J7" i="3"/>
  <c r="K7" i="3" s="1"/>
  <c r="N7" i="3"/>
  <c r="O7" i="3"/>
  <c r="I8" i="3"/>
  <c r="N8" i="3" s="1"/>
  <c r="J8" i="3"/>
  <c r="K8" i="3" s="1"/>
  <c r="C9" i="3"/>
  <c r="D9" i="3"/>
  <c r="E9" i="3"/>
  <c r="G9" i="3"/>
  <c r="H9" i="3" s="1"/>
  <c r="L9" i="3"/>
  <c r="L12" i="3" s="1"/>
  <c r="M9" i="3"/>
  <c r="M12" i="3" s="1"/>
  <c r="I11" i="3"/>
  <c r="N11" i="3" s="1"/>
  <c r="J11" i="3"/>
  <c r="K11" i="3" s="1"/>
  <c r="O11" i="3"/>
  <c r="C12" i="3"/>
  <c r="G12" i="3"/>
  <c r="H12" i="3"/>
  <c r="E60" i="3"/>
  <c r="F60" i="3"/>
  <c r="C60" i="3" s="1"/>
  <c r="G60" i="3"/>
  <c r="H60" i="3"/>
  <c r="I60" i="3"/>
  <c r="J60" i="3"/>
  <c r="E61" i="3"/>
  <c r="F61" i="3"/>
  <c r="C61" i="3" s="1"/>
  <c r="H61" i="3"/>
  <c r="J61" i="3"/>
  <c r="E62" i="3"/>
  <c r="F62" i="3"/>
  <c r="C62" i="3" s="1"/>
  <c r="H62" i="3"/>
  <c r="D62" i="3" s="1"/>
  <c r="J62" i="3"/>
  <c r="E63" i="3"/>
  <c r="F63" i="3"/>
  <c r="C63" i="3" s="1"/>
  <c r="G63" i="3"/>
  <c r="H63" i="3"/>
  <c r="J63" i="3"/>
  <c r="C64" i="3"/>
  <c r="E64" i="3"/>
  <c r="F64" i="3"/>
  <c r="G64" i="3"/>
  <c r="H64" i="3"/>
  <c r="I64" i="3"/>
  <c r="J64" i="3"/>
  <c r="C66" i="3"/>
  <c r="D66" i="3"/>
  <c r="E66" i="3"/>
  <c r="F66" i="3"/>
  <c r="G66" i="3"/>
  <c r="H66" i="3"/>
  <c r="J66" i="3"/>
  <c r="D67" i="3"/>
  <c r="E67" i="3"/>
  <c r="F67" i="3"/>
  <c r="C67" i="3" s="1"/>
  <c r="G67" i="3"/>
  <c r="H67" i="3"/>
  <c r="I67" i="3"/>
  <c r="J67" i="3"/>
  <c r="J6" i="7" l="1"/>
  <c r="D64" i="7"/>
  <c r="D64" i="3"/>
  <c r="D63" i="4"/>
  <c r="D63" i="5"/>
  <c r="D62" i="7"/>
  <c r="F12" i="7"/>
  <c r="D60" i="4"/>
  <c r="D67" i="5"/>
  <c r="D63" i="6"/>
  <c r="D66" i="6"/>
  <c r="D63" i="3"/>
  <c r="D60" i="3"/>
  <c r="D66" i="4"/>
  <c r="D64" i="6"/>
  <c r="D60" i="7"/>
  <c r="D66" i="5"/>
  <c r="D60" i="5"/>
  <c r="D61" i="3"/>
  <c r="D64" i="4"/>
  <c r="D64" i="5"/>
  <c r="D62" i="6"/>
  <c r="I6" i="7"/>
  <c r="O6" i="7" s="1"/>
  <c r="E9" i="7"/>
  <c r="E12" i="7" s="1"/>
  <c r="D9" i="7"/>
  <c r="C12" i="7"/>
  <c r="F9" i="7"/>
  <c r="G9" i="7"/>
  <c r="G12" i="7" s="1"/>
  <c r="H12" i="7" s="1"/>
  <c r="K8" i="7"/>
  <c r="N8" i="7"/>
  <c r="J9" i="7"/>
  <c r="O12" i="6"/>
  <c r="N9" i="6"/>
  <c r="I12" i="6"/>
  <c r="J9" i="6"/>
  <c r="N11" i="6"/>
  <c r="N7" i="6"/>
  <c r="D9" i="6"/>
  <c r="F9" i="6"/>
  <c r="D12" i="6"/>
  <c r="N12" i="6"/>
  <c r="N12" i="5"/>
  <c r="J9" i="5"/>
  <c r="N7" i="5"/>
  <c r="D9" i="5"/>
  <c r="D12" i="5"/>
  <c r="O9" i="5"/>
  <c r="E12" i="5"/>
  <c r="J12" i="4"/>
  <c r="D9" i="4"/>
  <c r="O11" i="4"/>
  <c r="O7" i="4"/>
  <c r="C12" i="4"/>
  <c r="K5" i="4"/>
  <c r="K6" i="4"/>
  <c r="I9" i="4"/>
  <c r="I12" i="4" s="1"/>
  <c r="J12" i="3"/>
  <c r="D12" i="3"/>
  <c r="F9" i="3"/>
  <c r="K6" i="3"/>
  <c r="O5" i="3"/>
  <c r="O8" i="3"/>
  <c r="I9" i="3"/>
  <c r="K9" i="3" s="1"/>
  <c r="O6" i="3"/>
  <c r="E12" i="3"/>
  <c r="F12" i="3" s="1"/>
  <c r="H9" i="7" l="1"/>
  <c r="I9" i="7"/>
  <c r="N6" i="7"/>
  <c r="K6" i="7"/>
  <c r="K9" i="7"/>
  <c r="J12" i="7"/>
  <c r="D12" i="7"/>
  <c r="J12" i="6"/>
  <c r="K12" i="6" s="1"/>
  <c r="K9" i="6"/>
  <c r="J12" i="5"/>
  <c r="K12" i="5" s="1"/>
  <c r="K9" i="5"/>
  <c r="F12" i="5"/>
  <c r="O12" i="5"/>
  <c r="K9" i="4"/>
  <c r="D12" i="4"/>
  <c r="O12" i="4"/>
  <c r="N12" i="4"/>
  <c r="N9" i="4"/>
  <c r="K12" i="4"/>
  <c r="O9" i="4"/>
  <c r="I12" i="3"/>
  <c r="N12" i="3" s="1"/>
  <c r="N9" i="3"/>
  <c r="K12" i="3"/>
  <c r="O9" i="3"/>
  <c r="O12" i="3"/>
  <c r="I12" i="7" l="1"/>
  <c r="O9" i="7"/>
  <c r="N9" i="7"/>
  <c r="O12" i="7" l="1"/>
  <c r="N12" i="7"/>
  <c r="K12" i="7"/>
</calcChain>
</file>

<file path=xl/sharedStrings.xml><?xml version="1.0" encoding="utf-8"?>
<sst xmlns="http://schemas.openxmlformats.org/spreadsheetml/2006/main" count="283" uniqueCount="57">
  <si>
    <t>Average Length of Employment (months)</t>
  </si>
  <si>
    <t>JOBS CREATED PERFORMING RIPARIAN RESTORATION IN 2015 (April 1, 2015 - March 31, 2016)</t>
  </si>
  <si>
    <t>Watershed</t>
  </si>
  <si>
    <t>At-Risk &amp; Underserved Jobs</t>
  </si>
  <si>
    <t>Other Local Jobs</t>
  </si>
  <si>
    <t>Other Hires</t>
  </si>
  <si>
    <t>Total Jobs Created</t>
  </si>
  <si>
    <t>Total Months of Employment</t>
  </si>
  <si>
    <t>Average Length of Employment</t>
  </si>
  <si>
    <t>Total number of individuals continuing education</t>
  </si>
  <si>
    <t>Total number of individuals who gained conservation employment</t>
  </si>
  <si>
    <t>Percent Underserved Jobs</t>
  </si>
  <si>
    <t>Percent Underserved and Local Jobs</t>
  </si>
  <si>
    <t>Dolores River</t>
  </si>
  <si>
    <t>Escalante River</t>
  </si>
  <si>
    <t>Verde River</t>
  </si>
  <si>
    <t>Gila River</t>
  </si>
  <si>
    <t xml:space="preserve">Total w/o Delta  =  </t>
  </si>
  <si>
    <t>Colorado River Delta</t>
  </si>
  <si>
    <t xml:space="preserve">Total w Delta = </t>
  </si>
  <si>
    <t>Average Cost w/ Delta =</t>
  </si>
  <si>
    <t xml:space="preserve">Average Cost w/o Delta =  </t>
  </si>
  <si>
    <t>-</t>
  </si>
  <si>
    <t>Monitoring (Cost Per Acre)</t>
  </si>
  <si>
    <t>Secondary Weed Treatment (Cost Per Acre)</t>
  </si>
  <si>
    <t>Resprout Treatment (Cost per Acre)</t>
  </si>
  <si>
    <t>Revegetation (Cost per Acre)</t>
  </si>
  <si>
    <t>Woody Invasive Primary Treatment (Cost per Canopy Cover Acres)</t>
  </si>
  <si>
    <t>Woody Invasive Primary Treatment (Cost per Total Acres Treated)</t>
  </si>
  <si>
    <t>Costs per Acre for Restoration (Total Acres Treated)</t>
  </si>
  <si>
    <t>Costs per Acre for Restoration (Canopy Cover Acres)</t>
  </si>
  <si>
    <t>COSTS PER ACRE IN 2013</t>
  </si>
  <si>
    <t>JOBS CREATED PERFORMING RIPARIAN RESTORATION IN 2016 (April 1, 2016 - March 31, 2017)</t>
  </si>
  <si>
    <t>JOBS CREATED PERFORMING RIPARIAN RESTORATION IN 2017</t>
  </si>
  <si>
    <t>n/a</t>
  </si>
  <si>
    <t>JOBS CREATED PERFORMING RIPARIAN RESTORATION IN 2018</t>
  </si>
  <si>
    <t xml:space="preserve">Project </t>
  </si>
  <si>
    <t>Land Owner</t>
  </si>
  <si>
    <t>Corps</t>
  </si>
  <si>
    <t>People</t>
  </si>
  <si>
    <t>Weeks</t>
  </si>
  <si>
    <t>Water Canyon-Conifer removal</t>
  </si>
  <si>
    <t>USFS</t>
  </si>
  <si>
    <t>SCC-AL</t>
  </si>
  <si>
    <t>UCC summer RT</t>
  </si>
  <si>
    <t>BLM</t>
  </si>
  <si>
    <t>UCC</t>
  </si>
  <si>
    <t>Fall-primary</t>
  </si>
  <si>
    <t>NPS</t>
  </si>
  <si>
    <t>SCC-AL-Navajo</t>
  </si>
  <si>
    <t>SCC-AL-Hopi</t>
  </si>
  <si>
    <t>AZCC-Flagstaff</t>
  </si>
  <si>
    <t>AZCC-Verde</t>
  </si>
  <si>
    <t>Private RT</t>
  </si>
  <si>
    <t>Private</t>
  </si>
  <si>
    <t>Total</t>
  </si>
  <si>
    <t xml:space="preserve">Note: A few of the crewmembers appeared on more than one crew, which means they could be double counted. Please keep this in mind when referring to total numbers. Additionally, some of the crews were only present briefly (2 weeks) so that should be considered also.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</si>
</sst>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
    <numFmt numFmtId="166" formatCode="&quot;$&quot;#,##0.00"/>
  </numFmts>
  <fonts count="6" x14ac:knownFonts="1">
    <font>
      <sz val="11"/>
      <color theme="1"/>
      <name val="Calibri"/>
      <family val="2"/>
      <scheme val="minor"/>
    </font>
    <font>
      <sz val="11"/>
      <color theme="1"/>
      <name val="Calibri"/>
      <family val="2"/>
      <scheme val="minor"/>
    </font>
    <font>
      <b/>
      <sz val="14"/>
      <color theme="1"/>
      <name val="Calibri"/>
      <scheme val="minor"/>
    </font>
    <font>
      <b/>
      <sz val="12"/>
      <color theme="1"/>
      <name val="Calibri"/>
      <family val="2"/>
      <scheme val="minor"/>
    </font>
    <font>
      <sz val="12"/>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right/>
      <top style="medium">
        <color auto="1"/>
      </top>
      <bottom/>
      <diagonal/>
    </border>
    <border>
      <left/>
      <right/>
      <top/>
      <bottom style="medium">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style="medium">
        <color auto="1"/>
      </bottom>
      <diagonal/>
    </border>
    <border>
      <left style="hair">
        <color auto="1"/>
      </left>
      <right/>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108">
    <xf numFmtId="0" fontId="0" fillId="0" borderId="0" xfId="0"/>
    <xf numFmtId="0" fontId="4" fillId="0" borderId="0" xfId="1"/>
    <xf numFmtId="0" fontId="4" fillId="0" borderId="0" xfId="1" applyAlignment="1">
      <alignment horizontal="center"/>
    </xf>
    <xf numFmtId="0" fontId="4" fillId="0" borderId="0" xfId="1" applyAlignment="1">
      <alignment wrapText="1"/>
    </xf>
    <xf numFmtId="165" fontId="4" fillId="6" borderId="14" xfId="1" applyNumberFormat="1" applyFill="1" applyBorder="1" applyAlignment="1">
      <alignment horizontal="center" vertical="center"/>
    </xf>
    <xf numFmtId="165" fontId="4" fillId="0" borderId="0" xfId="1" applyNumberFormat="1" applyAlignment="1">
      <alignment horizontal="center"/>
    </xf>
    <xf numFmtId="166" fontId="4" fillId="0" borderId="0" xfId="1" applyNumberFormat="1" applyAlignment="1">
      <alignment horizontal="center"/>
    </xf>
    <xf numFmtId="165" fontId="4" fillId="0" borderId="0" xfId="1" applyNumberFormat="1" applyFill="1" applyAlignment="1">
      <alignment horizontal="center" vertical="center"/>
    </xf>
    <xf numFmtId="165" fontId="4" fillId="0" borderId="0" xfId="1" applyNumberFormat="1"/>
    <xf numFmtId="165" fontId="4" fillId="0" borderId="0" xfId="1" applyNumberFormat="1" applyFill="1" applyBorder="1"/>
    <xf numFmtId="165" fontId="4" fillId="0" borderId="0" xfId="1" applyNumberFormat="1" applyFill="1" applyBorder="1" applyAlignment="1">
      <alignment horizontal="center" vertical="center"/>
    </xf>
    <xf numFmtId="165" fontId="4" fillId="0" borderId="0" xfId="1" applyNumberFormat="1" applyAlignment="1">
      <alignment horizontal="center" vertical="center"/>
    </xf>
    <xf numFmtId="166" fontId="4" fillId="0" borderId="0" xfId="1" applyNumberFormat="1" applyFill="1" applyBorder="1" applyAlignment="1">
      <alignment horizontal="center" vertical="center"/>
    </xf>
    <xf numFmtId="166" fontId="4" fillId="5" borderId="14" xfId="1" applyNumberFormat="1" applyFill="1" applyBorder="1" applyAlignment="1">
      <alignment horizontal="center" vertical="center"/>
    </xf>
    <xf numFmtId="165" fontId="4" fillId="5" borderId="14" xfId="1" applyNumberFormat="1" applyFill="1" applyBorder="1" applyAlignment="1">
      <alignment horizontal="center" vertical="center"/>
    </xf>
    <xf numFmtId="166" fontId="4" fillId="0" borderId="0" xfId="1" applyNumberFormat="1"/>
    <xf numFmtId="166" fontId="4" fillId="0" borderId="0" xfId="1" applyNumberFormat="1" applyFill="1" applyAlignment="1">
      <alignment horizontal="center" vertical="center"/>
    </xf>
    <xf numFmtId="0" fontId="3" fillId="0" borderId="2" xfId="1" applyFont="1" applyBorder="1" applyAlignment="1">
      <alignment horizontal="center" vertical="center" wrapText="1"/>
    </xf>
    <xf numFmtId="0" fontId="3" fillId="0" borderId="2" xfId="1" applyFont="1" applyFill="1" applyBorder="1" applyAlignment="1">
      <alignment horizontal="center" vertical="center" wrapText="1"/>
    </xf>
    <xf numFmtId="0" fontId="2" fillId="0" borderId="0" xfId="1" applyFont="1" applyFill="1" applyAlignment="1">
      <alignment vertical="center"/>
    </xf>
    <xf numFmtId="9" fontId="0" fillId="0" borderId="0" xfId="2" applyFont="1"/>
    <xf numFmtId="166" fontId="1" fillId="0" borderId="0" xfId="1" applyNumberFormat="1" applyFont="1"/>
    <xf numFmtId="0" fontId="1" fillId="0" borderId="0" xfId="1" applyFont="1"/>
    <xf numFmtId="0" fontId="4" fillId="0" borderId="0" xfId="1" applyAlignment="1">
      <alignment horizontal="right" vertical="center" wrapText="1"/>
    </xf>
    <xf numFmtId="9" fontId="0" fillId="6" borderId="14" xfId="2" applyFont="1" applyFill="1" applyBorder="1" applyAlignment="1">
      <alignment horizontal="center"/>
    </xf>
    <xf numFmtId="0" fontId="4" fillId="6" borderId="14" xfId="1" applyFill="1" applyBorder="1" applyAlignment="1">
      <alignment horizontal="center"/>
    </xf>
    <xf numFmtId="1" fontId="4" fillId="6" borderId="14" xfId="1" applyNumberFormat="1" applyFill="1" applyBorder="1" applyAlignment="1">
      <alignment horizontal="center"/>
    </xf>
    <xf numFmtId="164" fontId="4" fillId="6" borderId="14" xfId="1" applyNumberFormat="1" applyFill="1" applyBorder="1" applyAlignment="1">
      <alignment horizontal="center"/>
    </xf>
    <xf numFmtId="9" fontId="0" fillId="0" borderId="0" xfId="2" applyFont="1" applyAlignment="1">
      <alignment horizontal="center"/>
    </xf>
    <xf numFmtId="9" fontId="0" fillId="0" borderId="0" xfId="2" applyFont="1" applyFill="1" applyAlignment="1">
      <alignment horizontal="center"/>
    </xf>
    <xf numFmtId="0" fontId="4" fillId="3" borderId="17" xfId="1" applyFill="1" applyBorder="1" applyAlignment="1">
      <alignment horizontal="center" vertical="center"/>
    </xf>
    <xf numFmtId="0" fontId="4" fillId="3" borderId="16" xfId="1" applyFill="1" applyBorder="1" applyAlignment="1">
      <alignment horizontal="center" vertical="center"/>
    </xf>
    <xf numFmtId="164" fontId="4" fillId="0" borderId="16" xfId="1" applyNumberFormat="1" applyBorder="1" applyAlignment="1">
      <alignment horizontal="center" vertical="center"/>
    </xf>
    <xf numFmtId="1" fontId="4" fillId="0" borderId="16" xfId="1" applyNumberFormat="1" applyBorder="1" applyAlignment="1">
      <alignment horizontal="center" vertical="center"/>
    </xf>
    <xf numFmtId="164" fontId="4" fillId="3" borderId="16" xfId="1" applyNumberFormat="1" applyFill="1" applyBorder="1" applyAlignment="1">
      <alignment horizontal="center" vertical="center"/>
    </xf>
    <xf numFmtId="0" fontId="4" fillId="3" borderId="15" xfId="1" applyFill="1" applyBorder="1" applyAlignment="1">
      <alignment horizontal="center" vertical="center"/>
    </xf>
    <xf numFmtId="9" fontId="0" fillId="0" borderId="0" xfId="2" applyFont="1" applyBorder="1" applyAlignment="1">
      <alignment horizontal="center"/>
    </xf>
    <xf numFmtId="0" fontId="4" fillId="0" borderId="0" xfId="1" applyAlignment="1">
      <alignment horizontal="center" vertical="center"/>
    </xf>
    <xf numFmtId="164" fontId="4" fillId="0" borderId="0" xfId="1" applyNumberFormat="1" applyAlignment="1">
      <alignment horizontal="center" vertical="center"/>
    </xf>
    <xf numFmtId="0" fontId="4" fillId="0" borderId="0" xfId="1" applyAlignment="1">
      <alignment horizontal="right" vertical="center"/>
    </xf>
    <xf numFmtId="9" fontId="0" fillId="5" borderId="14" xfId="2" applyFont="1" applyFill="1" applyBorder="1" applyAlignment="1">
      <alignment horizontal="center"/>
    </xf>
    <xf numFmtId="1" fontId="4" fillId="5" borderId="0" xfId="1" applyNumberFormat="1" applyFill="1" applyBorder="1" applyAlignment="1">
      <alignment horizontal="center" vertical="center"/>
    </xf>
    <xf numFmtId="164" fontId="4" fillId="5" borderId="0" xfId="1" applyNumberFormat="1" applyFill="1" applyBorder="1" applyAlignment="1">
      <alignment horizontal="center" vertical="center"/>
    </xf>
    <xf numFmtId="1" fontId="4" fillId="3" borderId="13" xfId="1" applyNumberFormat="1" applyFill="1" applyBorder="1" applyAlignment="1">
      <alignment horizontal="center" vertical="center"/>
    </xf>
    <xf numFmtId="1" fontId="4" fillId="3" borderId="12" xfId="1" applyNumberFormat="1" applyFill="1" applyBorder="1" applyAlignment="1">
      <alignment horizontal="center" vertical="center"/>
    </xf>
    <xf numFmtId="164" fontId="4" fillId="0" borderId="12" xfId="1" applyNumberFormat="1" applyBorder="1" applyAlignment="1">
      <alignment horizontal="center" vertical="center"/>
    </xf>
    <xf numFmtId="1" fontId="4" fillId="0" borderId="12" xfId="1" applyNumberFormat="1" applyBorder="1" applyAlignment="1">
      <alignment horizontal="center" vertical="center"/>
    </xf>
    <xf numFmtId="164" fontId="4" fillId="3" borderId="12" xfId="1" applyNumberFormat="1" applyFill="1" applyBorder="1" applyAlignment="1">
      <alignment horizontal="center" vertical="center"/>
    </xf>
    <xf numFmtId="1" fontId="4" fillId="3" borderId="11" xfId="1" applyNumberFormat="1" applyFill="1" applyBorder="1" applyAlignment="1">
      <alignment horizontal="center" vertical="center"/>
    </xf>
    <xf numFmtId="164" fontId="4" fillId="4" borderId="13" xfId="1" applyNumberFormat="1" applyFill="1" applyBorder="1" applyAlignment="1">
      <alignment horizontal="center"/>
    </xf>
    <xf numFmtId="164" fontId="4" fillId="4" borderId="12" xfId="1" applyNumberFormat="1" applyFill="1" applyBorder="1" applyAlignment="1">
      <alignment horizontal="center"/>
    </xf>
    <xf numFmtId="164" fontId="4" fillId="0" borderId="11" xfId="1" applyNumberFormat="1" applyFill="1" applyBorder="1" applyAlignment="1">
      <alignment horizontal="center" vertical="center"/>
    </xf>
    <xf numFmtId="1" fontId="4" fillId="3" borderId="10" xfId="1" applyNumberFormat="1" applyFill="1" applyBorder="1" applyAlignment="1">
      <alignment horizontal="center"/>
    </xf>
    <xf numFmtId="1" fontId="4" fillId="3" borderId="9" xfId="1" applyNumberFormat="1" applyFill="1" applyBorder="1" applyAlignment="1">
      <alignment horizontal="center"/>
    </xf>
    <xf numFmtId="164" fontId="4" fillId="0" borderId="9" xfId="1" applyNumberFormat="1" applyBorder="1" applyAlignment="1">
      <alignment horizontal="center" vertical="center"/>
    </xf>
    <xf numFmtId="1" fontId="4" fillId="0" borderId="9" xfId="1" applyNumberFormat="1" applyBorder="1" applyAlignment="1">
      <alignment horizontal="center" vertical="center"/>
    </xf>
    <xf numFmtId="164" fontId="4" fillId="3" borderId="9" xfId="1" applyNumberFormat="1" applyFill="1" applyBorder="1" applyAlignment="1">
      <alignment horizontal="center" vertical="center"/>
    </xf>
    <xf numFmtId="1" fontId="4" fillId="3" borderId="9" xfId="1" applyNumberFormat="1" applyFill="1" applyBorder="1" applyAlignment="1">
      <alignment horizontal="center" vertical="center"/>
    </xf>
    <xf numFmtId="1" fontId="4" fillId="3" borderId="8" xfId="1" applyNumberFormat="1" applyFill="1" applyBorder="1" applyAlignment="1">
      <alignment horizontal="center" vertical="center"/>
    </xf>
    <xf numFmtId="0" fontId="4" fillId="0" borderId="2" xfId="1" applyFont="1" applyBorder="1" applyAlignment="1">
      <alignment horizontal="center" vertical="center" wrapText="1"/>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164" fontId="4" fillId="0" borderId="12" xfId="1" applyNumberFormat="1" applyFill="1" applyBorder="1" applyAlignment="1">
      <alignment horizontal="center" vertical="center"/>
    </xf>
    <xf numFmtId="164" fontId="4" fillId="0" borderId="12" xfId="1" applyNumberFormat="1" applyFill="1" applyBorder="1" applyAlignment="1">
      <alignment horizontal="center"/>
    </xf>
    <xf numFmtId="164" fontId="4" fillId="0" borderId="13" xfId="1" applyNumberFormat="1" applyFill="1" applyBorder="1" applyAlignment="1">
      <alignment horizontal="center"/>
    </xf>
    <xf numFmtId="1" fontId="4" fillId="3" borderId="12" xfId="1" applyNumberFormat="1" applyFill="1" applyBorder="1" applyAlignment="1">
      <alignment horizontal="center"/>
    </xf>
    <xf numFmtId="1" fontId="4" fillId="3" borderId="13" xfId="1" applyNumberFormat="1" applyFill="1" applyBorder="1" applyAlignment="1">
      <alignment horizontal="center"/>
    </xf>
    <xf numFmtId="1" fontId="4" fillId="4" borderId="11" xfId="1" applyNumberFormat="1" applyFill="1" applyBorder="1" applyAlignment="1">
      <alignment horizontal="center" vertical="center"/>
    </xf>
    <xf numFmtId="164" fontId="4" fillId="4" borderId="12" xfId="1" applyNumberFormat="1" applyFill="1" applyBorder="1" applyAlignment="1">
      <alignment horizontal="center" vertical="center"/>
    </xf>
    <xf numFmtId="1" fontId="4" fillId="4" borderId="12" xfId="1" applyNumberFormat="1" applyFill="1" applyBorder="1" applyAlignment="1">
      <alignment horizontal="center" vertical="center"/>
    </xf>
    <xf numFmtId="1" fontId="4" fillId="4" borderId="12" xfId="1" applyNumberFormat="1" applyFill="1" applyBorder="1" applyAlignment="1">
      <alignment horizontal="center"/>
    </xf>
    <xf numFmtId="1" fontId="4" fillId="4" borderId="13" xfId="1" applyNumberFormat="1" applyFill="1" applyBorder="1" applyAlignment="1">
      <alignment horizontal="center"/>
    </xf>
    <xf numFmtId="1" fontId="4" fillId="0" borderId="8" xfId="1" applyNumberFormat="1" applyFill="1" applyBorder="1" applyAlignment="1">
      <alignment horizontal="center" vertical="center"/>
    </xf>
    <xf numFmtId="164" fontId="4" fillId="0" borderId="9" xfId="1" applyNumberFormat="1" applyFill="1" applyBorder="1" applyAlignment="1">
      <alignment horizontal="center" vertical="center"/>
    </xf>
    <xf numFmtId="1" fontId="4" fillId="0" borderId="9" xfId="1" applyNumberFormat="1" applyFill="1" applyBorder="1" applyAlignment="1">
      <alignment horizontal="center" vertical="center"/>
    </xf>
    <xf numFmtId="1" fontId="4" fillId="0" borderId="9" xfId="1" applyNumberFormat="1" applyFill="1" applyBorder="1" applyAlignment="1">
      <alignment horizontal="center"/>
    </xf>
    <xf numFmtId="1" fontId="4" fillId="0" borderId="10" xfId="1" applyNumberFormat="1" applyFill="1" applyBorder="1" applyAlignment="1">
      <alignment horizontal="center"/>
    </xf>
    <xf numFmtId="1" fontId="4" fillId="0" borderId="11" xfId="1" applyNumberFormat="1" applyFill="1" applyBorder="1" applyAlignment="1">
      <alignment horizontal="center" vertical="center"/>
    </xf>
    <xf numFmtId="1" fontId="4" fillId="0" borderId="12" xfId="1" applyNumberFormat="1" applyFill="1" applyBorder="1" applyAlignment="1">
      <alignment horizontal="center" vertical="center"/>
    </xf>
    <xf numFmtId="1" fontId="4" fillId="0" borderId="12" xfId="1" applyNumberFormat="1" applyFill="1" applyBorder="1" applyAlignment="1">
      <alignment horizontal="center"/>
    </xf>
    <xf numFmtId="1" fontId="4" fillId="0" borderId="13" xfId="1" applyNumberFormat="1" applyFill="1" applyBorder="1" applyAlignment="1">
      <alignment horizontal="center"/>
    </xf>
    <xf numFmtId="1" fontId="4" fillId="0" borderId="13" xfId="1" applyNumberFormat="1" applyFill="1" applyBorder="1" applyAlignment="1">
      <alignment horizontal="center" vertical="center"/>
    </xf>
    <xf numFmtId="1" fontId="4" fillId="0" borderId="0" xfId="1" applyNumberFormat="1" applyFill="1" applyBorder="1" applyAlignment="1">
      <alignment horizontal="center" vertical="center"/>
    </xf>
    <xf numFmtId="164" fontId="4" fillId="0" borderId="0" xfId="1" applyNumberFormat="1" applyFill="1" applyBorder="1" applyAlignment="1">
      <alignment horizontal="center" vertical="center"/>
    </xf>
    <xf numFmtId="0" fontId="4" fillId="0" borderId="0" xfId="1" applyFill="1" applyAlignment="1">
      <alignment horizontal="center" vertical="center"/>
    </xf>
    <xf numFmtId="164" fontId="4" fillId="0" borderId="0" xfId="1" applyNumberFormat="1" applyFill="1" applyAlignment="1">
      <alignment horizontal="center" vertical="center"/>
    </xf>
    <xf numFmtId="0" fontId="4" fillId="0" borderId="0" xfId="1" applyFill="1" applyAlignment="1">
      <alignment horizontal="center"/>
    </xf>
    <xf numFmtId="0" fontId="4" fillId="0" borderId="15" xfId="1" applyFill="1" applyBorder="1" applyAlignment="1">
      <alignment horizontal="center" vertical="center"/>
    </xf>
    <xf numFmtId="164" fontId="4" fillId="0" borderId="16" xfId="1" applyNumberFormat="1" applyFill="1" applyBorder="1" applyAlignment="1">
      <alignment horizontal="center" vertical="center"/>
    </xf>
    <xf numFmtId="0" fontId="4" fillId="0" borderId="16" xfId="1" applyFill="1" applyBorder="1" applyAlignment="1">
      <alignment horizontal="center" vertical="center"/>
    </xf>
    <xf numFmtId="1" fontId="4" fillId="0" borderId="16" xfId="1" applyNumberFormat="1" applyFill="1" applyBorder="1" applyAlignment="1">
      <alignment horizontal="center" vertical="center"/>
    </xf>
    <xf numFmtId="0" fontId="4" fillId="0" borderId="17" xfId="1" applyFill="1" applyBorder="1" applyAlignment="1">
      <alignment horizontal="center" vertical="center"/>
    </xf>
    <xf numFmtId="0" fontId="2" fillId="2" borderId="0" xfId="1" applyFont="1" applyFill="1" applyAlignment="1">
      <alignment horizontal="center" vertical="center"/>
    </xf>
    <xf numFmtId="0" fontId="3" fillId="0" borderId="2" xfId="1" applyFont="1" applyBorder="1" applyAlignment="1">
      <alignment horizontal="center" vertical="center" wrapText="1"/>
    </xf>
    <xf numFmtId="0" fontId="4" fillId="6" borderId="0" xfId="1" applyFill="1" applyAlignment="1">
      <alignment horizontal="right" vertical="center"/>
    </xf>
    <xf numFmtId="0" fontId="4" fillId="0" borderId="0" xfId="1" applyAlignment="1">
      <alignment horizontal="center" vertical="center"/>
    </xf>
    <xf numFmtId="0" fontId="4" fillId="5" borderId="0" xfId="1" applyFill="1" applyAlignment="1">
      <alignment horizontal="right" vertical="center"/>
    </xf>
    <xf numFmtId="0" fontId="4" fillId="0" borderId="0" xfId="1" applyAlignment="1">
      <alignment horizontal="center" wrapText="1"/>
    </xf>
    <xf numFmtId="0" fontId="3" fillId="0" borderId="0" xfId="1" applyFont="1" applyBorder="1" applyAlignment="1">
      <alignment horizontal="center" vertical="center" wrapText="1"/>
    </xf>
    <xf numFmtId="0" fontId="4" fillId="0" borderId="1" xfId="1" applyBorder="1" applyAlignment="1">
      <alignment horizontal="center" vertical="center"/>
    </xf>
    <xf numFmtId="0" fontId="4" fillId="6" borderId="0" xfId="1" applyFill="1" applyAlignment="1">
      <alignment horizontal="right"/>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5" fillId="0" borderId="0" xfId="0" applyFont="1"/>
    <xf numFmtId="0" fontId="0" fillId="0" borderId="0" xfId="0" applyAlignment="1">
      <alignment wrapText="1"/>
    </xf>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athan/Dropbox/ERWP/ERWP%20Program%20Coordinator%20Shared/Reporting/WFF/2016-2017/WFF%20Job%20Creation%20and%20Economic%20Metrics_2015%20and%202016%20Escalante%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nathan/Dropbox/ERWP/ERWP%20Program%20Coordinator%20Shared/Reporting/WFF/2017-2018/Template_WFF%20Job%20Creation%20and%20Economic%20Metrics_2017_PRIV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nathan/Dropbox/ERWP/ERWP%20Program%20Coordinator%20Shared/Reporting/WFF/2017-2018/Template_WFF%20Job%20Creation%20and%20Economic%20Metrics_2017_Escalante%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nathan/Dropbox/ERWP/ERWP%20Program%20Coordinator%20Shared/Reporting/WFF/2018%20-%202019/Final%20Report%20April%202019/Supporting%20info%20for%20reports/Template_WFF%20Job%20Creation%20and%20Economic%20Metrics_2019_working_2.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Creation 2016 (2)"/>
      <sheetName val="Economics 2015"/>
      <sheetName val="Job Creation 2016"/>
      <sheetName val="Economics 2016"/>
    </sheetNames>
    <sheetDataSet>
      <sheetData sheetId="0"/>
      <sheetData sheetId="1"/>
      <sheetData sheetId="2"/>
      <sheetData sheetId="3">
        <row r="9">
          <cell r="D9">
            <v>0</v>
          </cell>
          <cell r="E9">
            <v>0</v>
          </cell>
          <cell r="F9">
            <v>0</v>
          </cell>
          <cell r="G9">
            <v>0</v>
          </cell>
          <cell r="H9">
            <v>0</v>
          </cell>
        </row>
        <row r="14">
          <cell r="D14">
            <v>755800</v>
          </cell>
          <cell r="F14">
            <v>34759.4</v>
          </cell>
          <cell r="H14">
            <v>11232</v>
          </cell>
        </row>
        <row r="19">
          <cell r="D19">
            <v>0</v>
          </cell>
          <cell r="F19">
            <v>0</v>
          </cell>
          <cell r="H19">
            <v>0</v>
          </cell>
        </row>
        <row r="24">
          <cell r="D24">
            <v>0</v>
          </cell>
          <cell r="E24">
            <v>0</v>
          </cell>
          <cell r="F24">
            <v>0</v>
          </cell>
          <cell r="H24">
            <v>0</v>
          </cell>
        </row>
        <row r="29">
          <cell r="D29">
            <v>755800</v>
          </cell>
          <cell r="E29">
            <v>10891.2</v>
          </cell>
          <cell r="F29">
            <v>34759.4</v>
          </cell>
          <cell r="G29">
            <v>0</v>
          </cell>
          <cell r="H29">
            <v>11232</v>
          </cell>
        </row>
        <row r="34">
          <cell r="D34">
            <v>0</v>
          </cell>
          <cell r="E34">
            <v>0</v>
          </cell>
          <cell r="F34">
            <v>0</v>
          </cell>
          <cell r="H34">
            <v>0</v>
          </cell>
        </row>
        <row r="39">
          <cell r="D39">
            <v>755800</v>
          </cell>
          <cell r="E39">
            <v>10891.2</v>
          </cell>
          <cell r="F39">
            <v>34759.4</v>
          </cell>
          <cell r="G39">
            <v>0</v>
          </cell>
          <cell r="H39">
            <v>11232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Creation 2017"/>
      <sheetName val="Economics 2017"/>
    </sheetNames>
    <sheetDataSet>
      <sheetData sheetId="0"/>
      <sheetData sheetId="1">
        <row r="9">
          <cell r="D9">
            <v>0</v>
          </cell>
          <cell r="E9">
            <v>0</v>
          </cell>
          <cell r="F9">
            <v>0</v>
          </cell>
          <cell r="G9">
            <v>0</v>
          </cell>
          <cell r="H9">
            <v>0</v>
          </cell>
        </row>
        <row r="14">
          <cell r="D14">
            <v>298122</v>
          </cell>
          <cell r="F14">
            <v>28910</v>
          </cell>
          <cell r="H14">
            <v>0</v>
          </cell>
        </row>
        <row r="19">
          <cell r="D19">
            <v>0</v>
          </cell>
          <cell r="F19">
            <v>0</v>
          </cell>
          <cell r="H19">
            <v>0</v>
          </cell>
        </row>
        <row r="24">
          <cell r="D24">
            <v>0</v>
          </cell>
          <cell r="E24">
            <v>0</v>
          </cell>
          <cell r="F24">
            <v>0</v>
          </cell>
          <cell r="H24">
            <v>0</v>
          </cell>
        </row>
        <row r="29">
          <cell r="D29">
            <v>298122</v>
          </cell>
          <cell r="E29">
            <v>61495</v>
          </cell>
          <cell r="F29">
            <v>28910</v>
          </cell>
          <cell r="G29">
            <v>0</v>
          </cell>
          <cell r="H29">
            <v>0</v>
          </cell>
        </row>
        <row r="34">
          <cell r="D34">
            <v>0</v>
          </cell>
          <cell r="E34">
            <v>0</v>
          </cell>
          <cell r="F34">
            <v>0</v>
          </cell>
          <cell r="H34">
            <v>0</v>
          </cell>
        </row>
        <row r="39">
          <cell r="D39">
            <v>298122</v>
          </cell>
          <cell r="E39">
            <v>61495</v>
          </cell>
          <cell r="F39">
            <v>28910</v>
          </cell>
          <cell r="G39">
            <v>0</v>
          </cell>
          <cell r="H3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Creation 2017"/>
      <sheetName val="Economics 2017"/>
    </sheetNames>
    <sheetDataSet>
      <sheetData sheetId="0"/>
      <sheetData sheetId="1">
        <row r="9">
          <cell r="D9">
            <v>0</v>
          </cell>
          <cell r="E9">
            <v>0</v>
          </cell>
          <cell r="F9">
            <v>0</v>
          </cell>
          <cell r="G9">
            <v>0</v>
          </cell>
          <cell r="H9">
            <v>0</v>
          </cell>
        </row>
        <row r="14">
          <cell r="D14">
            <v>950040.52</v>
          </cell>
          <cell r="F14">
            <v>25797.25</v>
          </cell>
          <cell r="H14">
            <v>0</v>
          </cell>
        </row>
        <row r="19">
          <cell r="D19">
            <v>0</v>
          </cell>
          <cell r="F19">
            <v>0</v>
          </cell>
          <cell r="H19">
            <v>0</v>
          </cell>
        </row>
        <row r="24">
          <cell r="D24">
            <v>0</v>
          </cell>
          <cell r="E24">
            <v>0</v>
          </cell>
          <cell r="F24">
            <v>0</v>
          </cell>
          <cell r="H24">
            <v>0</v>
          </cell>
        </row>
        <row r="29">
          <cell r="D29">
            <v>950040.52</v>
          </cell>
          <cell r="E29">
            <v>64033.799999999996</v>
          </cell>
          <cell r="F29">
            <v>25797.25</v>
          </cell>
          <cell r="G29">
            <v>0</v>
          </cell>
          <cell r="H29">
            <v>0</v>
          </cell>
        </row>
        <row r="34">
          <cell r="D34">
            <v>0</v>
          </cell>
          <cell r="E34">
            <v>0</v>
          </cell>
          <cell r="F34">
            <v>0</v>
          </cell>
          <cell r="H34">
            <v>0</v>
          </cell>
        </row>
        <row r="39">
          <cell r="D39">
            <v>950040.52</v>
          </cell>
          <cell r="E39">
            <v>64033.799999999996</v>
          </cell>
          <cell r="F39">
            <v>25797.25</v>
          </cell>
          <cell r="G39">
            <v>0</v>
          </cell>
          <cell r="H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Creation 2018"/>
      <sheetName val="Economics 2018"/>
      <sheetName val="Job Calcs"/>
      <sheetName val="Economic Calcs"/>
    </sheetNames>
    <sheetDataSet>
      <sheetData sheetId="0"/>
      <sheetData sheetId="1">
        <row r="9">
          <cell r="D9">
            <v>0</v>
          </cell>
          <cell r="E9">
            <v>0</v>
          </cell>
          <cell r="F9">
            <v>0</v>
          </cell>
          <cell r="G9">
            <v>0</v>
          </cell>
          <cell r="H9">
            <v>0</v>
          </cell>
        </row>
        <row r="14">
          <cell r="D14">
            <v>950040.52</v>
          </cell>
          <cell r="F14">
            <v>25797.25</v>
          </cell>
          <cell r="H14">
            <v>0</v>
          </cell>
        </row>
        <row r="19">
          <cell r="D19">
            <v>0</v>
          </cell>
          <cell r="F19">
            <v>0</v>
          </cell>
          <cell r="H19">
            <v>0</v>
          </cell>
        </row>
        <row r="24">
          <cell r="D24">
            <v>0</v>
          </cell>
          <cell r="E24">
            <v>0</v>
          </cell>
          <cell r="F24">
            <v>0</v>
          </cell>
          <cell r="H24">
            <v>0</v>
          </cell>
        </row>
        <row r="29">
          <cell r="D29">
            <v>950040.52</v>
          </cell>
          <cell r="E29">
            <v>64033.799999999996</v>
          </cell>
          <cell r="F29">
            <v>25797.25</v>
          </cell>
          <cell r="G29">
            <v>0</v>
          </cell>
          <cell r="H29">
            <v>0</v>
          </cell>
        </row>
        <row r="34">
          <cell r="D34">
            <v>0</v>
          </cell>
          <cell r="E34">
            <v>0</v>
          </cell>
          <cell r="F34">
            <v>0</v>
          </cell>
          <cell r="H34">
            <v>0</v>
          </cell>
        </row>
        <row r="39">
          <cell r="D39">
            <v>950040.52</v>
          </cell>
          <cell r="E39">
            <v>64033.799999999996</v>
          </cell>
          <cell r="F39">
            <v>25797.25</v>
          </cell>
          <cell r="G39">
            <v>0</v>
          </cell>
          <cell r="H39">
            <v>0</v>
          </cell>
        </row>
      </sheetData>
      <sheetData sheetId="2">
        <row r="31">
          <cell r="C31">
            <v>45</v>
          </cell>
          <cell r="D31">
            <v>2</v>
          </cell>
          <cell r="E31">
            <v>17</v>
          </cell>
          <cell r="F31">
            <v>6.5909090909090908</v>
          </cell>
          <cell r="G31">
            <v>29.5</v>
          </cell>
          <cell r="H31">
            <v>2.75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workbookViewId="0">
      <selection activeCell="B17" sqref="B17"/>
    </sheetView>
  </sheetViews>
  <sheetFormatPr defaultColWidth="12.21875" defaultRowHeight="15.6" x14ac:dyDescent="0.3"/>
  <cols>
    <col min="1" max="1" width="12.77734375" style="3" customWidth="1"/>
    <col min="2" max="2" width="29.88671875" style="1" customWidth="1"/>
    <col min="3" max="3" width="15.5546875" style="1" customWidth="1"/>
    <col min="4" max="4" width="13.21875" style="1" customWidth="1"/>
    <col min="5" max="5" width="15" style="1" customWidth="1"/>
    <col min="6" max="6" width="13.33203125" style="1" customWidth="1"/>
    <col min="7" max="7" width="15" style="1" customWidth="1"/>
    <col min="8" max="8" width="13.88671875" style="1" customWidth="1"/>
    <col min="9" max="9" width="14.44140625" style="1" hidden="1" customWidth="1"/>
    <col min="10" max="10" width="13.77734375" style="1" hidden="1" customWidth="1"/>
    <col min="11" max="11" width="14.88671875" style="1" hidden="1" customWidth="1"/>
    <col min="12" max="12" width="16.6640625" style="1" customWidth="1"/>
    <col min="13" max="13" width="15" style="2" customWidth="1"/>
    <col min="14" max="14" width="13.33203125" style="1" hidden="1" customWidth="1"/>
    <col min="15" max="15" width="14.33203125" style="1" hidden="1" customWidth="1"/>
    <col min="16" max="16384" width="12.21875" style="1"/>
  </cols>
  <sheetData>
    <row r="1" spans="1:16" ht="27" customHeight="1" x14ac:dyDescent="0.3">
      <c r="A1" s="92" t="s">
        <v>1</v>
      </c>
      <c r="B1" s="92"/>
      <c r="C1" s="92"/>
      <c r="D1" s="92"/>
      <c r="E1" s="92"/>
      <c r="F1" s="92"/>
      <c r="G1" s="92"/>
      <c r="H1" s="92"/>
      <c r="I1" s="92"/>
      <c r="J1" s="92"/>
      <c r="K1" s="92"/>
      <c r="L1" s="92"/>
      <c r="M1" s="92"/>
      <c r="N1" s="92"/>
      <c r="O1" s="92"/>
    </row>
    <row r="2" spans="1:16" x14ac:dyDescent="0.3">
      <c r="M2" s="1"/>
      <c r="N2" s="2"/>
    </row>
    <row r="3" spans="1:16" ht="20.100000000000001" customHeight="1" x14ac:dyDescent="0.3">
      <c r="A3" s="98" t="s">
        <v>2</v>
      </c>
      <c r="B3" s="98"/>
      <c r="C3" s="101" t="s">
        <v>3</v>
      </c>
      <c r="D3" s="102"/>
      <c r="E3" s="102" t="s">
        <v>4</v>
      </c>
      <c r="F3" s="102"/>
      <c r="G3" s="102" t="s">
        <v>5</v>
      </c>
      <c r="H3" s="103"/>
      <c r="I3" s="98" t="s">
        <v>6</v>
      </c>
      <c r="J3" s="98" t="s">
        <v>7</v>
      </c>
      <c r="K3" s="98" t="s">
        <v>8</v>
      </c>
      <c r="L3" s="104" t="s">
        <v>9</v>
      </c>
      <c r="M3" s="104" t="s">
        <v>10</v>
      </c>
      <c r="N3" s="98" t="s">
        <v>11</v>
      </c>
      <c r="O3" s="98" t="s">
        <v>12</v>
      </c>
    </row>
    <row r="4" spans="1:16" ht="63" customHeight="1" thickBot="1" x14ac:dyDescent="0.35">
      <c r="A4" s="93"/>
      <c r="B4" s="93"/>
      <c r="C4" s="59" t="s">
        <v>6</v>
      </c>
      <c r="D4" s="61" t="s">
        <v>0</v>
      </c>
      <c r="E4" s="60" t="s">
        <v>6</v>
      </c>
      <c r="F4" s="61" t="s">
        <v>0</v>
      </c>
      <c r="G4" s="60" t="s">
        <v>6</v>
      </c>
      <c r="H4" s="59" t="s">
        <v>0</v>
      </c>
      <c r="I4" s="93"/>
      <c r="J4" s="93"/>
      <c r="K4" s="93"/>
      <c r="L4" s="105"/>
      <c r="M4" s="105"/>
      <c r="N4" s="93" t="s">
        <v>11</v>
      </c>
      <c r="O4" s="93" t="s">
        <v>12</v>
      </c>
    </row>
    <row r="5" spans="1:16" x14ac:dyDescent="0.3">
      <c r="A5" s="99" t="s">
        <v>13</v>
      </c>
      <c r="B5" s="99"/>
      <c r="C5" s="58"/>
      <c r="D5" s="56"/>
      <c r="E5" s="57"/>
      <c r="F5" s="56"/>
      <c r="G5" s="57"/>
      <c r="H5" s="56"/>
      <c r="I5" s="55">
        <f>C5+E5+G5</f>
        <v>0</v>
      </c>
      <c r="J5" s="55">
        <f>C5*D5+E5*F5+G5*H5</f>
        <v>0</v>
      </c>
      <c r="K5" s="54" t="e">
        <f>J5/I5</f>
        <v>#DIV/0!</v>
      </c>
      <c r="L5" s="53"/>
      <c r="M5" s="52"/>
      <c r="N5" s="29" t="e">
        <f>C5/I5</f>
        <v>#DIV/0!</v>
      </c>
      <c r="O5" s="28" t="e">
        <f>(C5+E5)/I5</f>
        <v>#DIV/0!</v>
      </c>
    </row>
    <row r="6" spans="1:16" x14ac:dyDescent="0.3">
      <c r="A6" s="95" t="s">
        <v>14</v>
      </c>
      <c r="B6" s="95"/>
      <c r="C6" s="51">
        <v>72</v>
      </c>
      <c r="D6" s="51">
        <v>3</v>
      </c>
      <c r="E6" s="51">
        <v>18</v>
      </c>
      <c r="F6" s="51">
        <v>9</v>
      </c>
      <c r="G6" s="51">
        <v>29</v>
      </c>
      <c r="H6" s="51">
        <v>3</v>
      </c>
      <c r="I6" s="45">
        <f>C6+E6+G6</f>
        <v>119</v>
      </c>
      <c r="J6" s="45">
        <f>C6*D6+E6*F6+G6*H6</f>
        <v>465</v>
      </c>
      <c r="K6" s="45">
        <f>J6/I6</f>
        <v>3.9075630252100839</v>
      </c>
      <c r="L6" s="50">
        <v>34</v>
      </c>
      <c r="M6" s="49">
        <v>12</v>
      </c>
      <c r="N6" s="29">
        <f>C6/I6</f>
        <v>0.60504201680672265</v>
      </c>
      <c r="O6" s="28">
        <f>(C6+E6)/I6</f>
        <v>0.75630252100840334</v>
      </c>
    </row>
    <row r="7" spans="1:16" x14ac:dyDescent="0.3">
      <c r="A7" s="95" t="s">
        <v>15</v>
      </c>
      <c r="B7" s="95"/>
      <c r="C7" s="48"/>
      <c r="D7" s="47"/>
      <c r="E7" s="44"/>
      <c r="F7" s="47"/>
      <c r="G7" s="44"/>
      <c r="H7" s="47"/>
      <c r="I7" s="46">
        <f>C7+E7+G7</f>
        <v>0</v>
      </c>
      <c r="J7" s="46">
        <f>C7*D7+E7*F7+G7*H7</f>
        <v>0</v>
      </c>
      <c r="K7" s="45" t="e">
        <f>J7/I7</f>
        <v>#DIV/0!</v>
      </c>
      <c r="L7" s="44"/>
      <c r="M7" s="43"/>
      <c r="N7" s="29" t="e">
        <f>C7/I7</f>
        <v>#DIV/0!</v>
      </c>
      <c r="O7" s="28" t="e">
        <f>(C7+E7)/I7</f>
        <v>#DIV/0!</v>
      </c>
    </row>
    <row r="8" spans="1:16" x14ac:dyDescent="0.3">
      <c r="A8" s="95" t="s">
        <v>16</v>
      </c>
      <c r="B8" s="95"/>
      <c r="C8" s="48"/>
      <c r="D8" s="47"/>
      <c r="E8" s="44"/>
      <c r="F8" s="47"/>
      <c r="G8" s="44"/>
      <c r="H8" s="47"/>
      <c r="I8" s="46">
        <f>C8+E8+G8</f>
        <v>0</v>
      </c>
      <c r="J8" s="46">
        <f>C8*D8+E8*F8+G8*H8</f>
        <v>0</v>
      </c>
      <c r="K8" s="45" t="e">
        <f>J8/I8</f>
        <v>#DIV/0!</v>
      </c>
      <c r="L8" s="44"/>
      <c r="M8" s="43"/>
      <c r="N8" s="29" t="e">
        <f>C8/I8</f>
        <v>#DIV/0!</v>
      </c>
      <c r="O8" s="28" t="e">
        <f>(C8+E8)/I8</f>
        <v>#DIV/0!</v>
      </c>
    </row>
    <row r="9" spans="1:16" x14ac:dyDescent="0.3">
      <c r="A9" s="96" t="s">
        <v>17</v>
      </c>
      <c r="B9" s="96"/>
      <c r="C9" s="41">
        <f>SUM(C5:C7)</f>
        <v>72</v>
      </c>
      <c r="D9" s="42">
        <f>(C5*D5+C6*D6+C7*D7)/C9</f>
        <v>3</v>
      </c>
      <c r="E9" s="41">
        <f>SUM(E5:E8)</f>
        <v>18</v>
      </c>
      <c r="F9" s="42">
        <f>(E5*F5+E6*F6+E7*F7)/E9</f>
        <v>9</v>
      </c>
      <c r="G9" s="41">
        <f>SUM(G5:G8)</f>
        <v>29</v>
      </c>
      <c r="H9" s="42">
        <f>(G5*H5+G6*H6+G7*H7)/G9</f>
        <v>3</v>
      </c>
      <c r="I9" s="41">
        <f>SUM(I5:I7)</f>
        <v>119</v>
      </c>
      <c r="J9" s="41">
        <f>SUM(J5:J7)</f>
        <v>465</v>
      </c>
      <c r="K9" s="42">
        <f>J9/I9</f>
        <v>3.9075630252100839</v>
      </c>
      <c r="L9" s="41">
        <f>SUM(L5:L7)</f>
        <v>34</v>
      </c>
      <c r="M9" s="41">
        <f>SUM(M5:M7)</f>
        <v>12</v>
      </c>
      <c r="N9" s="40">
        <f>C9/I9</f>
        <v>0.60504201680672265</v>
      </c>
      <c r="O9" s="40">
        <f>(C9+E9)/I9</f>
        <v>0.75630252100840334</v>
      </c>
      <c r="P9" s="2"/>
    </row>
    <row r="10" spans="1:16" x14ac:dyDescent="0.3">
      <c r="B10" s="39"/>
      <c r="C10" s="37"/>
      <c r="D10" s="38"/>
      <c r="E10" s="37"/>
      <c r="F10" s="38"/>
      <c r="G10" s="37"/>
      <c r="H10" s="38"/>
      <c r="I10" s="37"/>
      <c r="J10" s="37"/>
      <c r="K10" s="37"/>
      <c r="L10" s="2"/>
      <c r="N10" s="36"/>
      <c r="O10" s="20"/>
      <c r="P10" s="2"/>
    </row>
    <row r="11" spans="1:16" x14ac:dyDescent="0.3">
      <c r="A11" s="95" t="s">
        <v>18</v>
      </c>
      <c r="B11" s="95"/>
      <c r="C11" s="35"/>
      <c r="D11" s="34"/>
      <c r="E11" s="31"/>
      <c r="F11" s="34"/>
      <c r="G11" s="31"/>
      <c r="H11" s="34"/>
      <c r="I11" s="33">
        <f>C11+E11+G11</f>
        <v>0</v>
      </c>
      <c r="J11" s="33">
        <f>C11*D11+E11*F11+G11*H11</f>
        <v>0</v>
      </c>
      <c r="K11" s="32" t="e">
        <f>J11/I11</f>
        <v>#DIV/0!</v>
      </c>
      <c r="L11" s="31"/>
      <c r="M11" s="30"/>
      <c r="N11" s="29" t="e">
        <f>C11/I11</f>
        <v>#DIV/0!</v>
      </c>
      <c r="O11" s="28" t="e">
        <f>(C11+E11)/I11</f>
        <v>#DIV/0!</v>
      </c>
      <c r="P11" s="2"/>
    </row>
    <row r="12" spans="1:16" x14ac:dyDescent="0.3">
      <c r="A12" s="100" t="s">
        <v>19</v>
      </c>
      <c r="B12" s="100"/>
      <c r="C12" s="26">
        <f>C9+C11</f>
        <v>72</v>
      </c>
      <c r="D12" s="27">
        <f>(C5*D5+C6*D6+C7*D7+C11*D11)/C12</f>
        <v>3</v>
      </c>
      <c r="E12" s="26">
        <f>E9+E11</f>
        <v>18</v>
      </c>
      <c r="F12" s="27">
        <f>(E5*F5+E6*F6+E7*F7+E11*F11)/E12</f>
        <v>9</v>
      </c>
      <c r="G12" s="25">
        <f>G9+G11</f>
        <v>29</v>
      </c>
      <c r="H12" s="27">
        <f>(G5*H5+G6*H6+G7*H7+G11*H11)/G12</f>
        <v>3</v>
      </c>
      <c r="I12" s="25">
        <f>I9+I11</f>
        <v>119</v>
      </c>
      <c r="J12" s="26">
        <f>J9+J11</f>
        <v>465</v>
      </c>
      <c r="K12" s="27">
        <f>J12/I12</f>
        <v>3.9075630252100839</v>
      </c>
      <c r="L12" s="26">
        <f>L9+L11</f>
        <v>34</v>
      </c>
      <c r="M12" s="25">
        <f>M9+M11</f>
        <v>12</v>
      </c>
      <c r="N12" s="24">
        <f>C12/I12</f>
        <v>0.60504201680672265</v>
      </c>
      <c r="O12" s="24">
        <f>(C12+E12)/I12</f>
        <v>0.75630252100840334</v>
      </c>
      <c r="P12" s="2"/>
    </row>
    <row r="13" spans="1:16" x14ac:dyDescent="0.3">
      <c r="M13" s="1"/>
      <c r="N13" s="2"/>
    </row>
    <row r="15" spans="1:16" ht="27.9" customHeight="1" x14ac:dyDescent="0.3"/>
    <row r="17" ht="81" customHeight="1" x14ac:dyDescent="0.3"/>
    <row r="18" ht="15" customHeight="1" x14ac:dyDescent="0.3"/>
    <row r="48" ht="15" customHeight="1" x14ac:dyDescent="0.3"/>
    <row r="54" spans="1:14" ht="15" customHeight="1" x14ac:dyDescent="0.3"/>
    <row r="55" spans="1:14" hidden="1" x14ac:dyDescent="0.3">
      <c r="A55" s="23"/>
      <c r="B55" s="22"/>
      <c r="C55" s="21"/>
      <c r="I55" s="15"/>
    </row>
    <row r="56" spans="1:14" hidden="1" x14ac:dyDescent="0.3">
      <c r="C56" s="20"/>
      <c r="I56" s="20"/>
    </row>
    <row r="57" spans="1:14" ht="24.9" hidden="1" customHeight="1" x14ac:dyDescent="0.3">
      <c r="A57" s="92" t="s">
        <v>31</v>
      </c>
      <c r="B57" s="92"/>
      <c r="C57" s="92"/>
      <c r="D57" s="92"/>
      <c r="E57" s="92"/>
      <c r="F57" s="92"/>
      <c r="G57" s="92"/>
      <c r="H57" s="92"/>
      <c r="I57" s="92"/>
      <c r="J57" s="92"/>
      <c r="K57" s="19"/>
      <c r="L57" s="19"/>
      <c r="M57" s="19"/>
      <c r="N57" s="2"/>
    </row>
    <row r="58" spans="1:14" hidden="1" x14ac:dyDescent="0.3">
      <c r="M58" s="1"/>
      <c r="N58" s="2"/>
    </row>
    <row r="59" spans="1:14" ht="108" hidden="1" customHeight="1" thickBot="1" x14ac:dyDescent="0.35">
      <c r="A59" s="93" t="s">
        <v>2</v>
      </c>
      <c r="B59" s="93"/>
      <c r="C59" s="18" t="s">
        <v>30</v>
      </c>
      <c r="D59" s="18" t="s">
        <v>29</v>
      </c>
      <c r="E59" s="18" t="s">
        <v>28</v>
      </c>
      <c r="F59" s="18" t="s">
        <v>27</v>
      </c>
      <c r="G59" s="17" t="s">
        <v>26</v>
      </c>
      <c r="H59" s="17" t="s">
        <v>25</v>
      </c>
      <c r="I59" s="17" t="s">
        <v>24</v>
      </c>
      <c r="J59" s="17" t="s">
        <v>23</v>
      </c>
      <c r="L59" s="2"/>
      <c r="M59" s="1"/>
    </row>
    <row r="60" spans="1:14" hidden="1" x14ac:dyDescent="0.3">
      <c r="A60" s="95" t="s">
        <v>13</v>
      </c>
      <c r="B60" s="95"/>
      <c r="C60" s="7" t="e">
        <f>SUM(F60:J60)</f>
        <v>#REF!</v>
      </c>
      <c r="D60" s="7" t="e">
        <f>E60+G60+H60+I60+J60</f>
        <v>#REF!</v>
      </c>
      <c r="E60" s="16" t="e">
        <f>'[1]Economics 2016'!D9/#REF!</f>
        <v>#REF!</v>
      </c>
      <c r="F60" s="7" t="e">
        <f>'[1]Economics 2016'!D9/#REF!</f>
        <v>#REF!</v>
      </c>
      <c r="G60" s="6" t="e">
        <f>'[1]Economics 2016'!E9/#REF!</f>
        <v>#REF!</v>
      </c>
      <c r="H60" s="5" t="e">
        <f>'[1]Economics 2016'!F9/#REF!</f>
        <v>#REF!</v>
      </c>
      <c r="I60" s="5" t="e">
        <f>'[1]Economics 2016'!G9/#REF!</f>
        <v>#REF!</v>
      </c>
      <c r="J60" s="5" t="e">
        <f>'[1]Economics 2016'!H9/#REF!</f>
        <v>#REF!</v>
      </c>
      <c r="K60" s="15"/>
      <c r="L60" s="2"/>
      <c r="M60" s="1"/>
    </row>
    <row r="61" spans="1:14" hidden="1" x14ac:dyDescent="0.3">
      <c r="A61" s="95" t="s">
        <v>14</v>
      </c>
      <c r="B61" s="95"/>
      <c r="C61" s="7" t="e">
        <f>SUM(F61:J61)</f>
        <v>#REF!</v>
      </c>
      <c r="D61" s="7" t="e">
        <f>E61+H61+J61</f>
        <v>#REF!</v>
      </c>
      <c r="E61" s="7" t="e">
        <f>'[1]Economics 2016'!D14/#REF!</f>
        <v>#REF!</v>
      </c>
      <c r="F61" s="7" t="e">
        <f>'[1]Economics 2016'!D14/#REF!</f>
        <v>#REF!</v>
      </c>
      <c r="G61" s="11" t="s">
        <v>22</v>
      </c>
      <c r="H61" s="11" t="e">
        <f>'[1]Economics 2016'!F14/#REF!</f>
        <v>#REF!</v>
      </c>
      <c r="I61" s="11" t="s">
        <v>22</v>
      </c>
      <c r="J61" s="11" t="e">
        <f>'[1]Economics 2016'!H14/#REF!</f>
        <v>#REF!</v>
      </c>
      <c r="L61" s="2"/>
      <c r="M61" s="1"/>
    </row>
    <row r="62" spans="1:14" hidden="1" x14ac:dyDescent="0.3">
      <c r="A62" s="95" t="s">
        <v>15</v>
      </c>
      <c r="B62" s="95"/>
      <c r="C62" s="7" t="e">
        <f>SUM(F62:J62)</f>
        <v>#REF!</v>
      </c>
      <c r="D62" s="7" t="e">
        <f>E62+H62+J62</f>
        <v>#REF!</v>
      </c>
      <c r="E62" s="7" t="e">
        <f>'[1]Economics 2016'!D19/#REF!</f>
        <v>#REF!</v>
      </c>
      <c r="F62" s="7" t="e">
        <f>'[1]Economics 2016'!D19/#REF!</f>
        <v>#REF!</v>
      </c>
      <c r="G62" s="11" t="s">
        <v>22</v>
      </c>
      <c r="H62" s="11" t="e">
        <f>'[1]Economics 2016'!F19/#REF!</f>
        <v>#REF!</v>
      </c>
      <c r="I62" s="11" t="s">
        <v>22</v>
      </c>
      <c r="J62" s="11" t="e">
        <f>'[1]Economics 2016'!H19/#REF!</f>
        <v>#REF!</v>
      </c>
      <c r="L62" s="2"/>
      <c r="M62" s="1"/>
    </row>
    <row r="63" spans="1:14" hidden="1" x14ac:dyDescent="0.3">
      <c r="A63" s="95" t="s">
        <v>16</v>
      </c>
      <c r="B63" s="95"/>
      <c r="C63" s="7" t="e">
        <f>SUM(F63:J63)</f>
        <v>#REF!</v>
      </c>
      <c r="D63" s="7" t="e">
        <f>E63+H63+J63</f>
        <v>#REF!</v>
      </c>
      <c r="E63" s="7" t="e">
        <f>'[1]Economics 2016'!D24/#REF!</f>
        <v>#REF!</v>
      </c>
      <c r="F63" s="7" t="e">
        <f>'[1]Economics 2016'!D24/#REF!</f>
        <v>#REF!</v>
      </c>
      <c r="G63" s="11" t="e">
        <f>'[1]Economics 2016'!E24/#REF!</f>
        <v>#REF!</v>
      </c>
      <c r="H63" s="11" t="e">
        <f>'[1]Economics 2016'!F24/#REF!</f>
        <v>#REF!</v>
      </c>
      <c r="I63" s="11" t="s">
        <v>22</v>
      </c>
      <c r="J63" s="11" t="e">
        <f>'[1]Economics 2016'!H24/#REF!</f>
        <v>#REF!</v>
      </c>
      <c r="L63" s="2"/>
      <c r="M63" s="1"/>
    </row>
    <row r="64" spans="1:14" hidden="1" x14ac:dyDescent="0.3">
      <c r="A64" s="96" t="s">
        <v>21</v>
      </c>
      <c r="B64" s="96"/>
      <c r="C64" s="14" t="e">
        <f>SUM(F64:J64)</f>
        <v>#REF!</v>
      </c>
      <c r="D64" s="14" t="e">
        <f>E64+G64+H64+I64+J64</f>
        <v>#REF!</v>
      </c>
      <c r="E64" s="13" t="e">
        <f>'[1]Economics 2016'!D29/#REF!</f>
        <v>#REF!</v>
      </c>
      <c r="F64" s="13" t="e">
        <f>'[1]Economics 2016'!D29/#REF!</f>
        <v>#REF!</v>
      </c>
      <c r="G64" s="13" t="e">
        <f>'[1]Economics 2016'!E29/#REF!</f>
        <v>#REF!</v>
      </c>
      <c r="H64" s="13" t="e">
        <f>'[1]Economics 2016'!F29/#REF!</f>
        <v>#REF!</v>
      </c>
      <c r="I64" s="13" t="e">
        <f>'[1]Economics 2016'!G29/#REF!</f>
        <v>#REF!</v>
      </c>
      <c r="J64" s="13" t="e">
        <f>'[1]Economics 2016'!H29/#REF!</f>
        <v>#REF!</v>
      </c>
      <c r="K64" s="12"/>
      <c r="L64" s="2"/>
      <c r="M64" s="1"/>
    </row>
    <row r="65" spans="1:13" hidden="1" x14ac:dyDescent="0.3">
      <c r="A65" s="97"/>
      <c r="B65" s="97"/>
      <c r="C65" s="11"/>
      <c r="D65" s="11"/>
      <c r="E65" s="10"/>
      <c r="F65" s="9"/>
      <c r="G65" s="8"/>
      <c r="H65" s="8"/>
      <c r="I65" s="8"/>
      <c r="J65" s="8"/>
      <c r="K65" s="2"/>
      <c r="L65" s="2"/>
      <c r="M65" s="1"/>
    </row>
    <row r="66" spans="1:13" hidden="1" x14ac:dyDescent="0.3">
      <c r="A66" s="95" t="s">
        <v>18</v>
      </c>
      <c r="B66" s="95"/>
      <c r="C66" s="7" t="e">
        <f>SUM(F66:J66)</f>
        <v>#REF!</v>
      </c>
      <c r="D66" s="7" t="e">
        <f>E66+G66+H66+I66+J66</f>
        <v>#REF!</v>
      </c>
      <c r="E66" s="5" t="e">
        <f>'[1]Economics 2016'!D34/#REF!</f>
        <v>#REF!</v>
      </c>
      <c r="F66" s="6" t="e">
        <f>'[1]Economics 2016'!D34/#REF!</f>
        <v>#REF!</v>
      </c>
      <c r="G66" s="5" t="e">
        <f>'[1]Economics 2016'!E34/#REF!</f>
        <v>#REF!</v>
      </c>
      <c r="H66" s="5" t="e">
        <f>'[1]Economics 2016'!F34/#REF!</f>
        <v>#REF!</v>
      </c>
      <c r="I66" s="5">
        <v>0</v>
      </c>
      <c r="J66" s="5" t="e">
        <f>'[1]Economics 2016'!H34/#REF!</f>
        <v>#REF!</v>
      </c>
      <c r="K66" s="2"/>
      <c r="L66" s="2"/>
      <c r="M66" s="1"/>
    </row>
    <row r="67" spans="1:13" hidden="1" x14ac:dyDescent="0.3">
      <c r="A67" s="94" t="s">
        <v>20</v>
      </c>
      <c r="B67" s="94"/>
      <c r="C67" s="4" t="e">
        <f>SUM(F67:J67)</f>
        <v>#REF!</v>
      </c>
      <c r="D67" s="4" t="e">
        <f>E67+G67+H67+I67+J67</f>
        <v>#REF!</v>
      </c>
      <c r="E67" s="4" t="e">
        <f>'[1]Economics 2016'!D39/#REF!</f>
        <v>#REF!</v>
      </c>
      <c r="F67" s="4" t="e">
        <f>'[1]Economics 2016'!D39/#REF!</f>
        <v>#REF!</v>
      </c>
      <c r="G67" s="4" t="e">
        <f>'[1]Economics 2016'!E39/#REF!</f>
        <v>#REF!</v>
      </c>
      <c r="H67" s="4" t="e">
        <f>'[1]Economics 2016'!F39/#REF!</f>
        <v>#REF!</v>
      </c>
      <c r="I67" s="4" t="e">
        <f>'[1]Economics 2016'!G39/#REF!</f>
        <v>#REF!</v>
      </c>
      <c r="J67" s="4" t="e">
        <f>'[1]Economics 2016'!H39/#REF!</f>
        <v>#REF!</v>
      </c>
    </row>
    <row r="68" spans="1:13" hidden="1" x14ac:dyDescent="0.3"/>
  </sheetData>
  <mergeCells count="29">
    <mergeCell ref="A8:B8"/>
    <mergeCell ref="A9:B9"/>
    <mergeCell ref="A11:B11"/>
    <mergeCell ref="A12:B12"/>
    <mergeCell ref="A1:O1"/>
    <mergeCell ref="A3:B4"/>
    <mergeCell ref="C3:D3"/>
    <mergeCell ref="E3:F3"/>
    <mergeCell ref="G3:H3"/>
    <mergeCell ref="I3:I4"/>
    <mergeCell ref="J3:J4"/>
    <mergeCell ref="K3:K4"/>
    <mergeCell ref="L3:L4"/>
    <mergeCell ref="M3:M4"/>
    <mergeCell ref="N3:N4"/>
    <mergeCell ref="O3:O4"/>
    <mergeCell ref="A5:B5"/>
    <mergeCell ref="A6:B6"/>
    <mergeCell ref="A7:B7"/>
    <mergeCell ref="A57:J57"/>
    <mergeCell ref="A59:B59"/>
    <mergeCell ref="A67:B67"/>
    <mergeCell ref="A61:B61"/>
    <mergeCell ref="A62:B62"/>
    <mergeCell ref="A63:B63"/>
    <mergeCell ref="A64:B64"/>
    <mergeCell ref="A65:B65"/>
    <mergeCell ref="A66:B66"/>
    <mergeCell ref="A60:B60"/>
  </mergeCells>
  <pageMargins left="0.25" right="0.25" top="0.25" bottom="0.25" header="0" footer="0"/>
  <pageSetup orientation="landscape" horizontalDpi="4294967292" verticalDpi="4294967292" r:id="rId1"/>
  <rowBreaks count="2" manualBreakCount="2">
    <brk id="13"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opLeftCell="A7" workbookViewId="0">
      <selection activeCell="M18" sqref="M18"/>
    </sheetView>
  </sheetViews>
  <sheetFormatPr defaultColWidth="12.21875" defaultRowHeight="14.4" x14ac:dyDescent="0.3"/>
  <cols>
    <col min="1" max="1" width="12.77734375" customWidth="1"/>
    <col min="2" max="2" width="29.88671875" customWidth="1"/>
    <col min="3" max="3" width="15.5546875" customWidth="1"/>
    <col min="4" max="4" width="13.21875" customWidth="1"/>
    <col min="5" max="5" width="15" customWidth="1"/>
    <col min="6" max="6" width="13.33203125" customWidth="1"/>
    <col min="7" max="7" width="15" customWidth="1"/>
    <col min="8" max="8" width="13.88671875" customWidth="1"/>
    <col min="9" max="9" width="14.44140625" hidden="1" customWidth="1"/>
    <col min="10" max="10" width="13.77734375" hidden="1" customWidth="1"/>
    <col min="11" max="11" width="14.88671875" hidden="1" customWidth="1"/>
    <col min="12" max="12" width="16.6640625" customWidth="1"/>
    <col min="13" max="13" width="15" customWidth="1"/>
    <col min="14" max="14" width="13.33203125" hidden="1" customWidth="1"/>
    <col min="15" max="15" width="14.33203125" hidden="1" customWidth="1"/>
  </cols>
  <sheetData>
    <row r="1" spans="1:16" ht="27" customHeight="1" x14ac:dyDescent="0.3">
      <c r="A1" s="92" t="s">
        <v>32</v>
      </c>
      <c r="B1" s="92"/>
      <c r="C1" s="92"/>
      <c r="D1" s="92"/>
      <c r="E1" s="92"/>
      <c r="F1" s="92"/>
      <c r="G1" s="92"/>
      <c r="H1" s="92"/>
      <c r="I1" s="92"/>
      <c r="J1" s="92"/>
      <c r="K1" s="92"/>
      <c r="L1" s="92"/>
      <c r="M1" s="92"/>
      <c r="N1" s="92"/>
      <c r="O1" s="92"/>
      <c r="P1" s="1"/>
    </row>
    <row r="2" spans="1:16" ht="15.6" x14ac:dyDescent="0.3">
      <c r="A2" s="3"/>
      <c r="B2" s="1"/>
      <c r="C2" s="1"/>
      <c r="D2" s="1"/>
      <c r="E2" s="1"/>
      <c r="F2" s="1"/>
      <c r="G2" s="1"/>
      <c r="H2" s="1"/>
      <c r="I2" s="1"/>
      <c r="J2" s="1"/>
      <c r="K2" s="1"/>
      <c r="L2" s="1"/>
      <c r="M2" s="1"/>
      <c r="N2" s="2"/>
      <c r="O2" s="1"/>
      <c r="P2" s="1"/>
    </row>
    <row r="3" spans="1:16" ht="20.100000000000001" customHeight="1" x14ac:dyDescent="0.3">
      <c r="A3" s="98" t="s">
        <v>2</v>
      </c>
      <c r="B3" s="98"/>
      <c r="C3" s="101" t="s">
        <v>3</v>
      </c>
      <c r="D3" s="102"/>
      <c r="E3" s="102" t="s">
        <v>4</v>
      </c>
      <c r="F3" s="102"/>
      <c r="G3" s="102" t="s">
        <v>5</v>
      </c>
      <c r="H3" s="103"/>
      <c r="I3" s="98" t="s">
        <v>6</v>
      </c>
      <c r="J3" s="98" t="s">
        <v>7</v>
      </c>
      <c r="K3" s="98" t="s">
        <v>8</v>
      </c>
      <c r="L3" s="104" t="s">
        <v>9</v>
      </c>
      <c r="M3" s="104" t="s">
        <v>10</v>
      </c>
      <c r="N3" s="98" t="s">
        <v>11</v>
      </c>
      <c r="O3" s="98" t="s">
        <v>12</v>
      </c>
      <c r="P3" s="1"/>
    </row>
    <row r="4" spans="1:16" ht="63" customHeight="1" thickBot="1" x14ac:dyDescent="0.35">
      <c r="A4" s="93"/>
      <c r="B4" s="93"/>
      <c r="C4" s="59" t="s">
        <v>6</v>
      </c>
      <c r="D4" s="61" t="s">
        <v>0</v>
      </c>
      <c r="E4" s="60" t="s">
        <v>6</v>
      </c>
      <c r="F4" s="61" t="s">
        <v>0</v>
      </c>
      <c r="G4" s="60" t="s">
        <v>6</v>
      </c>
      <c r="H4" s="59" t="s">
        <v>0</v>
      </c>
      <c r="I4" s="93"/>
      <c r="J4" s="93"/>
      <c r="K4" s="93"/>
      <c r="L4" s="105"/>
      <c r="M4" s="105"/>
      <c r="N4" s="93" t="s">
        <v>11</v>
      </c>
      <c r="O4" s="93" t="s">
        <v>12</v>
      </c>
      <c r="P4" s="1"/>
    </row>
    <row r="5" spans="1:16" ht="15.6" x14ac:dyDescent="0.3">
      <c r="A5" s="99" t="s">
        <v>13</v>
      </c>
      <c r="B5" s="99"/>
      <c r="C5" s="58"/>
      <c r="D5" s="56"/>
      <c r="E5" s="57"/>
      <c r="F5" s="56"/>
      <c r="G5" s="57"/>
      <c r="H5" s="56"/>
      <c r="I5" s="55">
        <f>C5+E5+G5</f>
        <v>0</v>
      </c>
      <c r="J5" s="55">
        <f>C5*D5+E5*F5+G5*H5</f>
        <v>0</v>
      </c>
      <c r="K5" s="54" t="e">
        <f>J5/I5</f>
        <v>#DIV/0!</v>
      </c>
      <c r="L5" s="53"/>
      <c r="M5" s="52"/>
      <c r="N5" s="29" t="e">
        <f>C5/I5</f>
        <v>#DIV/0!</v>
      </c>
      <c r="O5" s="28" t="e">
        <f>(C5+E5)/I5</f>
        <v>#DIV/0!</v>
      </c>
      <c r="P5" s="1"/>
    </row>
    <row r="6" spans="1:16" ht="15.6" x14ac:dyDescent="0.3">
      <c r="A6" s="95" t="s">
        <v>14</v>
      </c>
      <c r="B6" s="95"/>
      <c r="C6" s="51">
        <v>53</v>
      </c>
      <c r="D6" s="51">
        <v>3</v>
      </c>
      <c r="E6" s="51">
        <v>27</v>
      </c>
      <c r="F6" s="51">
        <v>5</v>
      </c>
      <c r="G6" s="51">
        <v>26</v>
      </c>
      <c r="H6" s="51">
        <v>3</v>
      </c>
      <c r="I6" s="62">
        <f>C6+E6+G6</f>
        <v>106</v>
      </c>
      <c r="J6" s="62">
        <f>C6*D6+E6*F6+G6*H6</f>
        <v>372</v>
      </c>
      <c r="K6" s="62">
        <f>J6/I6</f>
        <v>3.5094339622641511</v>
      </c>
      <c r="L6" s="63">
        <v>30</v>
      </c>
      <c r="M6" s="64">
        <v>4</v>
      </c>
      <c r="N6" s="29">
        <f>C6/I6</f>
        <v>0.5</v>
      </c>
      <c r="O6" s="28">
        <f>(C6+E6)/I6</f>
        <v>0.75471698113207553</v>
      </c>
      <c r="P6" s="1"/>
    </row>
    <row r="7" spans="1:16" ht="15.6" x14ac:dyDescent="0.3">
      <c r="A7" s="95" t="s">
        <v>15</v>
      </c>
      <c r="B7" s="95"/>
      <c r="C7" s="48"/>
      <c r="D7" s="47"/>
      <c r="E7" s="44"/>
      <c r="F7" s="47"/>
      <c r="G7" s="44"/>
      <c r="H7" s="47"/>
      <c r="I7" s="46">
        <f>C7+E7+G7</f>
        <v>0</v>
      </c>
      <c r="J7" s="46">
        <f>C7*D7+E7*F7+G7*H7</f>
        <v>0</v>
      </c>
      <c r="K7" s="45" t="e">
        <f>J7/I7</f>
        <v>#DIV/0!</v>
      </c>
      <c r="L7" s="44"/>
      <c r="M7" s="43"/>
      <c r="N7" s="29" t="e">
        <f>C7/I7</f>
        <v>#DIV/0!</v>
      </c>
      <c r="O7" s="28" t="e">
        <f>(C7+E7)/I7</f>
        <v>#DIV/0!</v>
      </c>
      <c r="P7" s="1"/>
    </row>
    <row r="8" spans="1:16" ht="15.6" x14ac:dyDescent="0.3">
      <c r="A8" s="95" t="s">
        <v>16</v>
      </c>
      <c r="B8" s="95"/>
      <c r="C8" s="48"/>
      <c r="D8" s="47"/>
      <c r="E8" s="44"/>
      <c r="F8" s="47"/>
      <c r="G8" s="44"/>
      <c r="H8" s="47"/>
      <c r="I8" s="46">
        <f>C8+E8+G8</f>
        <v>0</v>
      </c>
      <c r="J8" s="46">
        <f>C8*D8+E8*F8+G8*H8</f>
        <v>0</v>
      </c>
      <c r="K8" s="45" t="e">
        <f>J8/I8</f>
        <v>#DIV/0!</v>
      </c>
      <c r="L8" s="44"/>
      <c r="M8" s="43"/>
      <c r="N8" s="29" t="e">
        <f>C8/I8</f>
        <v>#DIV/0!</v>
      </c>
      <c r="O8" s="28" t="e">
        <f>(C8+E8)/I8</f>
        <v>#DIV/0!</v>
      </c>
      <c r="P8" s="1"/>
    </row>
    <row r="9" spans="1:16" ht="15.6" x14ac:dyDescent="0.3">
      <c r="A9" s="96" t="s">
        <v>17</v>
      </c>
      <c r="B9" s="96"/>
      <c r="C9" s="41">
        <f>SUM(C5:C7)</f>
        <v>53</v>
      </c>
      <c r="D9" s="42">
        <f>(C5*D5+C6*D6+C7*D7)/C9</f>
        <v>3</v>
      </c>
      <c r="E9" s="41">
        <f>SUM(E5:E8)</f>
        <v>27</v>
      </c>
      <c r="F9" s="42">
        <f>(E5*F5+E6*F6+E7*F7)/E9</f>
        <v>5</v>
      </c>
      <c r="G9" s="41">
        <f>SUM(G5:G8)</f>
        <v>26</v>
      </c>
      <c r="H9" s="42">
        <f>(G5*H5+G6*H6+G7*H7)/G9</f>
        <v>3</v>
      </c>
      <c r="I9" s="41">
        <f>SUM(I5:I7)</f>
        <v>106</v>
      </c>
      <c r="J9" s="41">
        <f>SUM(J5:J7)</f>
        <v>372</v>
      </c>
      <c r="K9" s="42">
        <f>J9/I9</f>
        <v>3.5094339622641511</v>
      </c>
      <c r="L9" s="41">
        <f>SUM(L5:L7)</f>
        <v>30</v>
      </c>
      <c r="M9" s="41">
        <f>SUM(M5:M7)</f>
        <v>4</v>
      </c>
      <c r="N9" s="40">
        <f>C9/I9</f>
        <v>0.5</v>
      </c>
      <c r="O9" s="40">
        <f>(C9+E9)/I9</f>
        <v>0.75471698113207553</v>
      </c>
      <c r="P9" s="2"/>
    </row>
    <row r="10" spans="1:16" ht="15.6" x14ac:dyDescent="0.3">
      <c r="A10" s="3"/>
      <c r="B10" s="39"/>
      <c r="C10" s="37"/>
      <c r="D10" s="38"/>
      <c r="E10" s="37"/>
      <c r="F10" s="38"/>
      <c r="G10" s="37"/>
      <c r="H10" s="38"/>
      <c r="I10" s="37"/>
      <c r="J10" s="37"/>
      <c r="K10" s="37"/>
      <c r="L10" s="2"/>
      <c r="M10" s="2"/>
      <c r="N10" s="36"/>
      <c r="O10" s="20"/>
      <c r="P10" s="2"/>
    </row>
    <row r="11" spans="1:16" ht="15.6" x14ac:dyDescent="0.3">
      <c r="A11" s="95" t="s">
        <v>18</v>
      </c>
      <c r="B11" s="95"/>
      <c r="C11" s="35"/>
      <c r="D11" s="34"/>
      <c r="E11" s="31"/>
      <c r="F11" s="34"/>
      <c r="G11" s="31"/>
      <c r="H11" s="34"/>
      <c r="I11" s="33">
        <f>C11+E11+G11</f>
        <v>0</v>
      </c>
      <c r="J11" s="33">
        <f>C11*D11+E11*F11+G11*H11</f>
        <v>0</v>
      </c>
      <c r="K11" s="32" t="e">
        <f>J11/I11</f>
        <v>#DIV/0!</v>
      </c>
      <c r="L11" s="31"/>
      <c r="M11" s="30"/>
      <c r="N11" s="29" t="e">
        <f>C11/I11</f>
        <v>#DIV/0!</v>
      </c>
      <c r="O11" s="28" t="e">
        <f>(C11+E11)/I11</f>
        <v>#DIV/0!</v>
      </c>
      <c r="P11" s="2"/>
    </row>
    <row r="12" spans="1:16" ht="15.6" x14ac:dyDescent="0.3">
      <c r="A12" s="100" t="s">
        <v>19</v>
      </c>
      <c r="B12" s="100"/>
      <c r="C12" s="26">
        <f>C9+C11</f>
        <v>53</v>
      </c>
      <c r="D12" s="27">
        <f>(C5*D5+C6*D6+C7*D7+C11*D11)/C12</f>
        <v>3</v>
      </c>
      <c r="E12" s="26">
        <f>E9+E11</f>
        <v>27</v>
      </c>
      <c r="F12" s="27">
        <f>(E5*F5+E6*F6+E7*F7+E11*F11)/E12</f>
        <v>5</v>
      </c>
      <c r="G12" s="25">
        <f>G9+G11</f>
        <v>26</v>
      </c>
      <c r="H12" s="27">
        <f>(G5*H5+G6*H6+G7*H7+G11*H11)/G12</f>
        <v>3</v>
      </c>
      <c r="I12" s="25">
        <f>I9+I11</f>
        <v>106</v>
      </c>
      <c r="J12" s="26">
        <f>J9+J11</f>
        <v>372</v>
      </c>
      <c r="K12" s="27">
        <f>J12/I12</f>
        <v>3.5094339622641511</v>
      </c>
      <c r="L12" s="26">
        <f>L9+L11</f>
        <v>30</v>
      </c>
      <c r="M12" s="25">
        <f>M9+M11</f>
        <v>4</v>
      </c>
      <c r="N12" s="24">
        <f>C12/I12</f>
        <v>0.5</v>
      </c>
      <c r="O12" s="24">
        <f>(C12+E12)/I12</f>
        <v>0.75471698113207553</v>
      </c>
      <c r="P12" s="2"/>
    </row>
    <row r="13" spans="1:16" ht="15.6" x14ac:dyDescent="0.3">
      <c r="A13" s="3"/>
      <c r="B13" s="1"/>
      <c r="C13" s="1"/>
      <c r="D13" s="1"/>
      <c r="E13" s="1"/>
      <c r="F13" s="1"/>
      <c r="G13" s="1"/>
      <c r="H13" s="1"/>
      <c r="I13" s="1"/>
      <c r="J13" s="1"/>
      <c r="K13" s="1"/>
      <c r="L13" s="1"/>
      <c r="M13" s="1"/>
      <c r="N13" s="2"/>
      <c r="O13" s="1"/>
      <c r="P13" s="1"/>
    </row>
    <row r="15" spans="1:16" ht="27.9" customHeight="1" x14ac:dyDescent="0.3">
      <c r="A15" s="3"/>
      <c r="B15" s="1"/>
      <c r="C15" s="1"/>
      <c r="D15" s="1"/>
      <c r="E15" s="1"/>
      <c r="F15" s="1"/>
      <c r="G15" s="1"/>
      <c r="H15" s="1"/>
      <c r="I15" s="1"/>
      <c r="J15" s="1"/>
      <c r="K15" s="1"/>
      <c r="L15" s="1"/>
      <c r="M15" s="2"/>
      <c r="N15" s="1"/>
      <c r="O15" s="1"/>
      <c r="P15" s="1"/>
    </row>
    <row r="17" ht="81" customHeight="1" x14ac:dyDescent="0.3"/>
    <row r="18" ht="15" customHeight="1" x14ac:dyDescent="0.3"/>
    <row r="48" ht="15" customHeight="1" x14ac:dyDescent="0.3"/>
    <row r="54" spans="1:14" ht="15" customHeight="1" x14ac:dyDescent="0.3">
      <c r="A54" s="3"/>
      <c r="B54" s="1"/>
      <c r="C54" s="1"/>
      <c r="D54" s="1"/>
      <c r="E54" s="1"/>
      <c r="F54" s="1"/>
      <c r="G54" s="1"/>
      <c r="H54" s="1"/>
      <c r="I54" s="1"/>
      <c r="J54" s="1"/>
      <c r="K54" s="1"/>
      <c r="L54" s="1"/>
      <c r="M54" s="2"/>
      <c r="N54" s="1"/>
    </row>
    <row r="55" spans="1:14" ht="15.6" hidden="1" x14ac:dyDescent="0.3">
      <c r="A55" s="23"/>
      <c r="B55" s="22"/>
      <c r="C55" s="21"/>
      <c r="D55" s="1"/>
      <c r="E55" s="1"/>
      <c r="F55" s="1"/>
      <c r="G55" s="1"/>
      <c r="H55" s="1"/>
      <c r="I55" s="15"/>
      <c r="J55" s="1"/>
      <c r="K55" s="1"/>
      <c r="L55" s="1"/>
      <c r="M55" s="2"/>
      <c r="N55" s="1"/>
    </row>
    <row r="56" spans="1:14" ht="15.6" hidden="1" x14ac:dyDescent="0.3">
      <c r="A56" s="3"/>
      <c r="B56" s="1"/>
      <c r="C56" s="20"/>
      <c r="D56" s="1"/>
      <c r="E56" s="1"/>
      <c r="F56" s="1"/>
      <c r="G56" s="1"/>
      <c r="H56" s="1"/>
      <c r="I56" s="20"/>
      <c r="J56" s="1"/>
      <c r="K56" s="1"/>
      <c r="L56" s="1"/>
      <c r="M56" s="2"/>
      <c r="N56" s="1"/>
    </row>
    <row r="57" spans="1:14" ht="24.9" hidden="1" customHeight="1" x14ac:dyDescent="0.3">
      <c r="A57" s="92" t="s">
        <v>31</v>
      </c>
      <c r="B57" s="92"/>
      <c r="C57" s="92"/>
      <c r="D57" s="92"/>
      <c r="E57" s="92"/>
      <c r="F57" s="92"/>
      <c r="G57" s="92"/>
      <c r="H57" s="92"/>
      <c r="I57" s="92"/>
      <c r="J57" s="92"/>
      <c r="K57" s="19"/>
      <c r="L57" s="19"/>
      <c r="M57" s="19"/>
      <c r="N57" s="2"/>
    </row>
    <row r="58" spans="1:14" ht="15.6" hidden="1" x14ac:dyDescent="0.3">
      <c r="A58" s="3"/>
      <c r="B58" s="1"/>
      <c r="C58" s="1"/>
      <c r="D58" s="1"/>
      <c r="E58" s="1"/>
      <c r="F58" s="1"/>
      <c r="G58" s="1"/>
      <c r="H58" s="1"/>
      <c r="I58" s="1"/>
      <c r="J58" s="1"/>
      <c r="K58" s="1"/>
      <c r="L58" s="1"/>
      <c r="M58" s="1"/>
      <c r="N58" s="2"/>
    </row>
    <row r="59" spans="1:14" ht="108" hidden="1" customHeight="1" thickBot="1" x14ac:dyDescent="0.35">
      <c r="A59" s="93" t="s">
        <v>2</v>
      </c>
      <c r="B59" s="93"/>
      <c r="C59" s="18" t="s">
        <v>30</v>
      </c>
      <c r="D59" s="18" t="s">
        <v>29</v>
      </c>
      <c r="E59" s="18" t="s">
        <v>28</v>
      </c>
      <c r="F59" s="18" t="s">
        <v>27</v>
      </c>
      <c r="G59" s="17" t="s">
        <v>26</v>
      </c>
      <c r="H59" s="17" t="s">
        <v>25</v>
      </c>
      <c r="I59" s="17" t="s">
        <v>24</v>
      </c>
      <c r="J59" s="17" t="s">
        <v>23</v>
      </c>
      <c r="K59" s="1"/>
      <c r="L59" s="2"/>
      <c r="M59" s="1"/>
      <c r="N59" s="1"/>
    </row>
    <row r="60" spans="1:14" ht="15.6" hidden="1" x14ac:dyDescent="0.3">
      <c r="A60" s="95" t="s">
        <v>13</v>
      </c>
      <c r="B60" s="95"/>
      <c r="C60" s="7" t="e">
        <f>SUM(F60:J60)</f>
        <v>#REF!</v>
      </c>
      <c r="D60" s="7" t="e">
        <f>E60+G60+H60+I60+J60</f>
        <v>#REF!</v>
      </c>
      <c r="E60" s="16" t="e">
        <f>'[1]Economics 2016'!D9/#REF!</f>
        <v>#REF!</v>
      </c>
      <c r="F60" s="7" t="e">
        <f>'[1]Economics 2016'!D9/#REF!</f>
        <v>#REF!</v>
      </c>
      <c r="G60" s="6" t="e">
        <f>'[1]Economics 2016'!E9/#REF!</f>
        <v>#REF!</v>
      </c>
      <c r="H60" s="5" t="e">
        <f>'[1]Economics 2016'!F9/#REF!</f>
        <v>#REF!</v>
      </c>
      <c r="I60" s="5" t="e">
        <f>'[1]Economics 2016'!G9/#REF!</f>
        <v>#REF!</v>
      </c>
      <c r="J60" s="5" t="e">
        <f>'[1]Economics 2016'!H9/#REF!</f>
        <v>#REF!</v>
      </c>
      <c r="K60" s="15"/>
      <c r="L60" s="2"/>
      <c r="M60" s="1"/>
      <c r="N60" s="1"/>
    </row>
    <row r="61" spans="1:14" ht="15.6" hidden="1" x14ac:dyDescent="0.3">
      <c r="A61" s="95" t="s">
        <v>14</v>
      </c>
      <c r="B61" s="95"/>
      <c r="C61" s="7" t="e">
        <f>SUM(F61:J61)</f>
        <v>#REF!</v>
      </c>
      <c r="D61" s="7" t="e">
        <f>E61+H61+J61</f>
        <v>#REF!</v>
      </c>
      <c r="E61" s="7" t="e">
        <f>'[1]Economics 2016'!D14/#REF!</f>
        <v>#REF!</v>
      </c>
      <c r="F61" s="7" t="e">
        <f>'[1]Economics 2016'!D14/#REF!</f>
        <v>#REF!</v>
      </c>
      <c r="G61" s="11" t="s">
        <v>22</v>
      </c>
      <c r="H61" s="11" t="e">
        <f>'[1]Economics 2016'!F14/#REF!</f>
        <v>#REF!</v>
      </c>
      <c r="I61" s="11" t="s">
        <v>22</v>
      </c>
      <c r="J61" s="11" t="e">
        <f>'[1]Economics 2016'!H14/#REF!</f>
        <v>#REF!</v>
      </c>
      <c r="K61" s="1"/>
      <c r="L61" s="2"/>
      <c r="M61" s="1"/>
      <c r="N61" s="1"/>
    </row>
    <row r="62" spans="1:14" ht="15.6" hidden="1" x14ac:dyDescent="0.3">
      <c r="A62" s="95" t="s">
        <v>15</v>
      </c>
      <c r="B62" s="95"/>
      <c r="C62" s="7" t="e">
        <f>SUM(F62:J62)</f>
        <v>#REF!</v>
      </c>
      <c r="D62" s="7" t="e">
        <f>E62+H62+J62</f>
        <v>#REF!</v>
      </c>
      <c r="E62" s="7" t="e">
        <f>'[1]Economics 2016'!D19/#REF!</f>
        <v>#REF!</v>
      </c>
      <c r="F62" s="7" t="e">
        <f>'[1]Economics 2016'!D19/#REF!</f>
        <v>#REF!</v>
      </c>
      <c r="G62" s="11" t="s">
        <v>22</v>
      </c>
      <c r="H62" s="11" t="e">
        <f>'[1]Economics 2016'!F19/#REF!</f>
        <v>#REF!</v>
      </c>
      <c r="I62" s="11" t="s">
        <v>22</v>
      </c>
      <c r="J62" s="11" t="e">
        <f>'[1]Economics 2016'!H19/#REF!</f>
        <v>#REF!</v>
      </c>
      <c r="K62" s="1"/>
      <c r="L62" s="2"/>
      <c r="M62" s="1"/>
      <c r="N62" s="1"/>
    </row>
    <row r="63" spans="1:14" ht="15.6" hidden="1" x14ac:dyDescent="0.3">
      <c r="A63" s="95" t="s">
        <v>16</v>
      </c>
      <c r="B63" s="95"/>
      <c r="C63" s="7" t="e">
        <f>SUM(F63:J63)</f>
        <v>#REF!</v>
      </c>
      <c r="D63" s="7" t="e">
        <f>E63+H63+J63</f>
        <v>#REF!</v>
      </c>
      <c r="E63" s="7" t="e">
        <f>'[1]Economics 2016'!D24/#REF!</f>
        <v>#REF!</v>
      </c>
      <c r="F63" s="7" t="e">
        <f>'[1]Economics 2016'!D24/#REF!</f>
        <v>#REF!</v>
      </c>
      <c r="G63" s="11" t="e">
        <f>'[1]Economics 2016'!E24/#REF!</f>
        <v>#REF!</v>
      </c>
      <c r="H63" s="11" t="e">
        <f>'[1]Economics 2016'!F24/#REF!</f>
        <v>#REF!</v>
      </c>
      <c r="I63" s="11" t="s">
        <v>22</v>
      </c>
      <c r="J63" s="11" t="e">
        <f>'[1]Economics 2016'!H24/#REF!</f>
        <v>#REF!</v>
      </c>
      <c r="K63" s="1"/>
      <c r="L63" s="2"/>
      <c r="M63" s="1"/>
      <c r="N63" s="1"/>
    </row>
    <row r="64" spans="1:14" ht="15.6" hidden="1" x14ac:dyDescent="0.3">
      <c r="A64" s="96" t="s">
        <v>21</v>
      </c>
      <c r="B64" s="96"/>
      <c r="C64" s="14" t="e">
        <f>SUM(F64:J64)</f>
        <v>#REF!</v>
      </c>
      <c r="D64" s="14" t="e">
        <f>E64+G64+H64+I64+J64</f>
        <v>#REF!</v>
      </c>
      <c r="E64" s="13" t="e">
        <f>'[1]Economics 2016'!D29/#REF!</f>
        <v>#REF!</v>
      </c>
      <c r="F64" s="13" t="e">
        <f>'[1]Economics 2016'!D29/#REF!</f>
        <v>#REF!</v>
      </c>
      <c r="G64" s="13" t="e">
        <f>'[1]Economics 2016'!E29/#REF!</f>
        <v>#REF!</v>
      </c>
      <c r="H64" s="13" t="e">
        <f>'[1]Economics 2016'!F29/#REF!</f>
        <v>#REF!</v>
      </c>
      <c r="I64" s="13" t="e">
        <f>'[1]Economics 2016'!G29/#REF!</f>
        <v>#REF!</v>
      </c>
      <c r="J64" s="13" t="e">
        <f>'[1]Economics 2016'!H29/#REF!</f>
        <v>#REF!</v>
      </c>
      <c r="K64" s="12"/>
      <c r="L64" s="2"/>
      <c r="M64" s="1"/>
      <c r="N64" s="1"/>
    </row>
    <row r="65" spans="1:13" ht="15.6" hidden="1" x14ac:dyDescent="0.3">
      <c r="A65" s="97"/>
      <c r="B65" s="97"/>
      <c r="C65" s="11"/>
      <c r="D65" s="11"/>
      <c r="E65" s="10"/>
      <c r="F65" s="9"/>
      <c r="G65" s="8"/>
      <c r="H65" s="8"/>
      <c r="I65" s="8"/>
      <c r="J65" s="8"/>
      <c r="K65" s="2"/>
      <c r="L65" s="2"/>
      <c r="M65" s="1"/>
    </row>
    <row r="66" spans="1:13" ht="15.6" hidden="1" x14ac:dyDescent="0.3">
      <c r="A66" s="95" t="s">
        <v>18</v>
      </c>
      <c r="B66" s="95"/>
      <c r="C66" s="7" t="e">
        <f>SUM(F66:J66)</f>
        <v>#REF!</v>
      </c>
      <c r="D66" s="7" t="e">
        <f>E66+G66+H66+I66+J66</f>
        <v>#REF!</v>
      </c>
      <c r="E66" s="5" t="e">
        <f>'[1]Economics 2016'!D34/#REF!</f>
        <v>#REF!</v>
      </c>
      <c r="F66" s="6" t="e">
        <f>'[1]Economics 2016'!D34/#REF!</f>
        <v>#REF!</v>
      </c>
      <c r="G66" s="5" t="e">
        <f>'[1]Economics 2016'!E34/#REF!</f>
        <v>#REF!</v>
      </c>
      <c r="H66" s="5" t="e">
        <f>'[1]Economics 2016'!F34/#REF!</f>
        <v>#REF!</v>
      </c>
      <c r="I66" s="5">
        <v>0</v>
      </c>
      <c r="J66" s="5" t="e">
        <f>'[1]Economics 2016'!H34/#REF!</f>
        <v>#REF!</v>
      </c>
      <c r="K66" s="2"/>
      <c r="L66" s="2"/>
      <c r="M66" s="1"/>
    </row>
    <row r="67" spans="1:13" ht="15.6" hidden="1" x14ac:dyDescent="0.3">
      <c r="A67" s="94" t="s">
        <v>20</v>
      </c>
      <c r="B67" s="94"/>
      <c r="C67" s="4" t="e">
        <f>SUM(F67:J67)</f>
        <v>#REF!</v>
      </c>
      <c r="D67" s="4" t="e">
        <f>E67+G67+H67+I67+J67</f>
        <v>#REF!</v>
      </c>
      <c r="E67" s="4" t="e">
        <f>'[1]Economics 2016'!D39/#REF!</f>
        <v>#REF!</v>
      </c>
      <c r="F67" s="4" t="e">
        <f>'[1]Economics 2016'!D39/#REF!</f>
        <v>#REF!</v>
      </c>
      <c r="G67" s="4" t="e">
        <f>'[1]Economics 2016'!E39/#REF!</f>
        <v>#REF!</v>
      </c>
      <c r="H67" s="4" t="e">
        <f>'[1]Economics 2016'!F39/#REF!</f>
        <v>#REF!</v>
      </c>
      <c r="I67" s="4" t="e">
        <f>'[1]Economics 2016'!G39/#REF!</f>
        <v>#REF!</v>
      </c>
      <c r="J67" s="4" t="e">
        <f>'[1]Economics 2016'!H39/#REF!</f>
        <v>#REF!</v>
      </c>
      <c r="K67" s="1"/>
      <c r="L67" s="1"/>
      <c r="M67" s="2"/>
    </row>
    <row r="68" spans="1:13" ht="15.6" hidden="1" x14ac:dyDescent="0.3">
      <c r="A68" s="3"/>
      <c r="B68" s="1"/>
      <c r="C68" s="1"/>
      <c r="D68" s="1"/>
      <c r="E68" s="1"/>
      <c r="F68" s="1"/>
      <c r="G68" s="1"/>
      <c r="H68" s="1"/>
      <c r="I68" s="1"/>
      <c r="J68" s="1"/>
      <c r="K68" s="1"/>
      <c r="L68" s="1"/>
      <c r="M68" s="2"/>
    </row>
    <row r="69" spans="1:13" ht="15.6" x14ac:dyDescent="0.3">
      <c r="A69" s="3"/>
      <c r="B69" s="1"/>
      <c r="C69" s="1"/>
      <c r="D69" s="1"/>
      <c r="E69" s="1"/>
      <c r="F69" s="1"/>
      <c r="G69" s="1"/>
      <c r="H69" s="1"/>
      <c r="I69" s="1"/>
      <c r="J69" s="1"/>
      <c r="K69" s="1"/>
      <c r="L69" s="1"/>
      <c r="M69" s="2"/>
    </row>
  </sheetData>
  <mergeCells count="29">
    <mergeCell ref="A1:O1"/>
    <mergeCell ref="A3:B4"/>
    <mergeCell ref="C3:D3"/>
    <mergeCell ref="E3:F3"/>
    <mergeCell ref="G3:H3"/>
    <mergeCell ref="I3:I4"/>
    <mergeCell ref="J3:J4"/>
    <mergeCell ref="K3:K4"/>
    <mergeCell ref="L3:L4"/>
    <mergeCell ref="M3:M4"/>
    <mergeCell ref="A60:B60"/>
    <mergeCell ref="N3:N4"/>
    <mergeCell ref="O3:O4"/>
    <mergeCell ref="A5:B5"/>
    <mergeCell ref="A6:B6"/>
    <mergeCell ref="A7:B7"/>
    <mergeCell ref="A8:B8"/>
    <mergeCell ref="A9:B9"/>
    <mergeCell ref="A11:B11"/>
    <mergeCell ref="A12:B12"/>
    <mergeCell ref="A57:J57"/>
    <mergeCell ref="A59:B59"/>
    <mergeCell ref="A67:B67"/>
    <mergeCell ref="A61:B61"/>
    <mergeCell ref="A62:B62"/>
    <mergeCell ref="A63:B63"/>
    <mergeCell ref="A64:B64"/>
    <mergeCell ref="A65:B65"/>
    <mergeCell ref="A66:B66"/>
  </mergeCells>
  <pageMargins left="0.25" right="0.25" top="0.25" bottom="0.25" header="0" footer="0"/>
  <pageSetup orientation="landscape" horizontalDpi="4294967292" verticalDpi="4294967292" r:id="rId1"/>
  <rowBreaks count="2" manualBreakCount="2">
    <brk id="13"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opLeftCell="A2" workbookViewId="0">
      <selection activeCell="G6" sqref="G6"/>
    </sheetView>
  </sheetViews>
  <sheetFormatPr defaultColWidth="12.21875" defaultRowHeight="14.4" x14ac:dyDescent="0.3"/>
  <cols>
    <col min="1" max="1" width="12.77734375" customWidth="1"/>
    <col min="2" max="2" width="29.77734375" customWidth="1"/>
    <col min="3" max="3" width="15.5546875" customWidth="1"/>
    <col min="4" max="4" width="13.109375" customWidth="1"/>
    <col min="5" max="5" width="15" customWidth="1"/>
    <col min="6" max="6" width="13.33203125" customWidth="1"/>
    <col min="7" max="7" width="15" customWidth="1"/>
    <col min="8" max="8" width="13.88671875" customWidth="1"/>
    <col min="9" max="9" width="14.44140625" hidden="1" customWidth="1"/>
    <col min="10" max="10" width="13.6640625" hidden="1" customWidth="1"/>
    <col min="11" max="11" width="14.77734375" hidden="1" customWidth="1"/>
    <col min="12" max="12" width="16.6640625" customWidth="1"/>
    <col min="13" max="13" width="15" customWidth="1"/>
    <col min="14" max="14" width="13.33203125" hidden="1" customWidth="1"/>
    <col min="15" max="15" width="14.21875" hidden="1" customWidth="1"/>
  </cols>
  <sheetData>
    <row r="1" spans="1:16" ht="27" customHeight="1" x14ac:dyDescent="0.3">
      <c r="A1" s="92" t="s">
        <v>33</v>
      </c>
      <c r="B1" s="92"/>
      <c r="C1" s="92"/>
      <c r="D1" s="92"/>
      <c r="E1" s="92"/>
      <c r="F1" s="92"/>
      <c r="G1" s="92"/>
      <c r="H1" s="92"/>
      <c r="I1" s="92"/>
      <c r="J1" s="92"/>
      <c r="K1" s="92"/>
      <c r="L1" s="92"/>
      <c r="M1" s="92"/>
      <c r="N1" s="92"/>
      <c r="O1" s="92"/>
      <c r="P1" s="1"/>
    </row>
    <row r="2" spans="1:16" ht="15.6" x14ac:dyDescent="0.3">
      <c r="A2" s="3"/>
      <c r="B2" s="1"/>
      <c r="C2" s="1"/>
      <c r="D2" s="1"/>
      <c r="E2" s="1"/>
      <c r="F2" s="1"/>
      <c r="G2" s="1"/>
      <c r="H2" s="1"/>
      <c r="I2" s="1"/>
      <c r="J2" s="1"/>
      <c r="K2" s="1"/>
      <c r="L2" s="1"/>
      <c r="M2" s="1"/>
      <c r="N2" s="2"/>
      <c r="O2" s="1"/>
      <c r="P2" s="1"/>
    </row>
    <row r="3" spans="1:16" ht="20.25" customHeight="1" x14ac:dyDescent="0.3">
      <c r="A3" s="98" t="s">
        <v>2</v>
      </c>
      <c r="B3" s="98"/>
      <c r="C3" s="101" t="s">
        <v>3</v>
      </c>
      <c r="D3" s="102"/>
      <c r="E3" s="102" t="s">
        <v>4</v>
      </c>
      <c r="F3" s="102"/>
      <c r="G3" s="102" t="s">
        <v>5</v>
      </c>
      <c r="H3" s="103"/>
      <c r="I3" s="98" t="s">
        <v>6</v>
      </c>
      <c r="J3" s="98" t="s">
        <v>7</v>
      </c>
      <c r="K3" s="98" t="s">
        <v>8</v>
      </c>
      <c r="L3" s="104" t="s">
        <v>9</v>
      </c>
      <c r="M3" s="104" t="s">
        <v>10</v>
      </c>
      <c r="N3" s="98" t="s">
        <v>11</v>
      </c>
      <c r="O3" s="98" t="s">
        <v>12</v>
      </c>
      <c r="P3" s="1"/>
    </row>
    <row r="4" spans="1:16" ht="63" customHeight="1" thickBot="1" x14ac:dyDescent="0.35">
      <c r="A4" s="93"/>
      <c r="B4" s="93"/>
      <c r="C4" s="59" t="s">
        <v>6</v>
      </c>
      <c r="D4" s="61" t="s">
        <v>0</v>
      </c>
      <c r="E4" s="60" t="s">
        <v>6</v>
      </c>
      <c r="F4" s="61" t="s">
        <v>0</v>
      </c>
      <c r="G4" s="60" t="s">
        <v>6</v>
      </c>
      <c r="H4" s="59" t="s">
        <v>0</v>
      </c>
      <c r="I4" s="93"/>
      <c r="J4" s="93"/>
      <c r="K4" s="93"/>
      <c r="L4" s="105"/>
      <c r="M4" s="105"/>
      <c r="N4" s="93" t="s">
        <v>11</v>
      </c>
      <c r="O4" s="93" t="s">
        <v>12</v>
      </c>
      <c r="P4" s="1"/>
    </row>
    <row r="5" spans="1:16" ht="15.6" x14ac:dyDescent="0.3">
      <c r="A5" s="99" t="s">
        <v>13</v>
      </c>
      <c r="B5" s="99"/>
      <c r="C5" s="58"/>
      <c r="D5" s="56"/>
      <c r="E5" s="57"/>
      <c r="F5" s="56"/>
      <c r="G5" s="57"/>
      <c r="H5" s="56"/>
      <c r="I5" s="55">
        <f>C5+E5+G5</f>
        <v>0</v>
      </c>
      <c r="J5" s="55">
        <f>C5*D5+E5*F5+G5*H5</f>
        <v>0</v>
      </c>
      <c r="K5" s="54" t="e">
        <f>J5/I5</f>
        <v>#DIV/0!</v>
      </c>
      <c r="L5" s="53"/>
      <c r="M5" s="52"/>
      <c r="N5" s="29" t="e">
        <f>C5/I5</f>
        <v>#DIV/0!</v>
      </c>
      <c r="O5" s="28" t="e">
        <f>(C5+E5)/I5</f>
        <v>#DIV/0!</v>
      </c>
      <c r="P5" s="1"/>
    </row>
    <row r="6" spans="1:16" ht="15.6" x14ac:dyDescent="0.3">
      <c r="A6" s="95" t="s">
        <v>14</v>
      </c>
      <c r="B6" s="95"/>
      <c r="C6" s="48">
        <v>4</v>
      </c>
      <c r="D6" s="47">
        <v>3</v>
      </c>
      <c r="E6" s="44">
        <v>2</v>
      </c>
      <c r="F6" s="47">
        <v>7.5</v>
      </c>
      <c r="G6" s="44">
        <v>8</v>
      </c>
      <c r="H6" s="47">
        <v>1</v>
      </c>
      <c r="I6" s="46">
        <f>C6+E6+G6</f>
        <v>14</v>
      </c>
      <c r="J6" s="46">
        <f>C6*D6+E6*F6+G6*H6</f>
        <v>35</v>
      </c>
      <c r="K6" s="45">
        <f>J6/I6</f>
        <v>2.5</v>
      </c>
      <c r="L6" s="65"/>
      <c r="M6" s="66"/>
      <c r="N6" s="29">
        <f>C6/I6</f>
        <v>0.2857142857142857</v>
      </c>
      <c r="O6" s="28">
        <f>(C6+E6)/I6</f>
        <v>0.42857142857142855</v>
      </c>
      <c r="P6" s="1"/>
    </row>
    <row r="7" spans="1:16" ht="15.6" x14ac:dyDescent="0.3">
      <c r="A7" s="95" t="s">
        <v>15</v>
      </c>
      <c r="B7" s="95"/>
      <c r="C7" s="48"/>
      <c r="D7" s="47"/>
      <c r="E7" s="44"/>
      <c r="F7" s="47"/>
      <c r="G7" s="44"/>
      <c r="H7" s="47"/>
      <c r="I7" s="46">
        <f>C7+E7+G7</f>
        <v>0</v>
      </c>
      <c r="J7" s="46">
        <f>C7*D7+E7*F7+G7*H7</f>
        <v>0</v>
      </c>
      <c r="K7" s="45" t="e">
        <f>J7/I7</f>
        <v>#DIV/0!</v>
      </c>
      <c r="L7" s="44"/>
      <c r="M7" s="43"/>
      <c r="N7" s="29" t="e">
        <f>C7/I7</f>
        <v>#DIV/0!</v>
      </c>
      <c r="O7" s="28" t="e">
        <f>(C7+E7)/I7</f>
        <v>#DIV/0!</v>
      </c>
      <c r="P7" s="1"/>
    </row>
    <row r="8" spans="1:16" ht="15.6" x14ac:dyDescent="0.3">
      <c r="A8" s="95" t="s">
        <v>16</v>
      </c>
      <c r="B8" s="95"/>
      <c r="C8" s="48"/>
      <c r="D8" s="47"/>
      <c r="E8" s="44"/>
      <c r="F8" s="47"/>
      <c r="G8" s="44"/>
      <c r="H8" s="47"/>
      <c r="I8" s="46">
        <f>C8+E8+G8</f>
        <v>0</v>
      </c>
      <c r="J8" s="46">
        <f>C8*D8+E8*F8+G8*H8</f>
        <v>0</v>
      </c>
      <c r="K8" s="45" t="e">
        <f>J8/I8</f>
        <v>#DIV/0!</v>
      </c>
      <c r="L8" s="44"/>
      <c r="M8" s="43"/>
      <c r="N8" s="29" t="e">
        <f>C8/I8</f>
        <v>#DIV/0!</v>
      </c>
      <c r="O8" s="28" t="e">
        <f>(C8+E8)/I8</f>
        <v>#DIV/0!</v>
      </c>
      <c r="P8" s="1"/>
    </row>
    <row r="9" spans="1:16" ht="15.6" x14ac:dyDescent="0.3">
      <c r="A9" s="96" t="s">
        <v>17</v>
      </c>
      <c r="B9" s="96"/>
      <c r="C9" s="41">
        <f>SUM(C5:C7)</f>
        <v>4</v>
      </c>
      <c r="D9" s="42">
        <f>(C5*D5+C6*D6+C7*D7)/C9</f>
        <v>3</v>
      </c>
      <c r="E9" s="41">
        <f>SUM(E5:E8)</f>
        <v>2</v>
      </c>
      <c r="F9" s="42">
        <f>(E5*F5+E6*F6+E7*F7)/E9</f>
        <v>7.5</v>
      </c>
      <c r="G9" s="41">
        <f>SUM(G5:G8)</f>
        <v>8</v>
      </c>
      <c r="H9" s="42">
        <f>(G5*H5+G6*H6+G7*H7)/G9</f>
        <v>1</v>
      </c>
      <c r="I9" s="41">
        <f>SUM(I5:I7)</f>
        <v>14</v>
      </c>
      <c r="J9" s="41">
        <f>SUM(J5:J7)</f>
        <v>35</v>
      </c>
      <c r="K9" s="42">
        <f>J9/I9</f>
        <v>2.5</v>
      </c>
      <c r="L9" s="41">
        <f>SUM(L5:L7)</f>
        <v>0</v>
      </c>
      <c r="M9" s="41">
        <f>SUM(M5:M7)</f>
        <v>0</v>
      </c>
      <c r="N9" s="40">
        <f>C9/I9</f>
        <v>0.2857142857142857</v>
      </c>
      <c r="O9" s="40">
        <f>(C9+E9)/I9</f>
        <v>0.42857142857142855</v>
      </c>
      <c r="P9" s="2"/>
    </row>
    <row r="10" spans="1:16" ht="15.6" x14ac:dyDescent="0.3">
      <c r="A10" s="3"/>
      <c r="B10" s="39"/>
      <c r="C10" s="37"/>
      <c r="D10" s="38"/>
      <c r="E10" s="37"/>
      <c r="F10" s="38"/>
      <c r="G10" s="37"/>
      <c r="H10" s="38"/>
      <c r="I10" s="37"/>
      <c r="J10" s="37"/>
      <c r="K10" s="37"/>
      <c r="L10" s="2"/>
      <c r="M10" s="2"/>
      <c r="N10" s="36"/>
      <c r="O10" s="20"/>
      <c r="P10" s="2"/>
    </row>
    <row r="11" spans="1:16" ht="15.6" x14ac:dyDescent="0.3">
      <c r="A11" s="95" t="s">
        <v>18</v>
      </c>
      <c r="B11" s="95"/>
      <c r="C11" s="35"/>
      <c r="D11" s="34"/>
      <c r="E11" s="31"/>
      <c r="F11" s="34"/>
      <c r="G11" s="31"/>
      <c r="H11" s="34"/>
      <c r="I11" s="33">
        <f>C11+E11+G11</f>
        <v>0</v>
      </c>
      <c r="J11" s="33">
        <f>C11*D11+E11*F11+G11*H11</f>
        <v>0</v>
      </c>
      <c r="K11" s="32" t="e">
        <f>J11/I11</f>
        <v>#DIV/0!</v>
      </c>
      <c r="L11" s="31"/>
      <c r="M11" s="30"/>
      <c r="N11" s="29" t="e">
        <f>C11/I11</f>
        <v>#DIV/0!</v>
      </c>
      <c r="O11" s="28" t="e">
        <f>(C11+E11)/I11</f>
        <v>#DIV/0!</v>
      </c>
      <c r="P11" s="2"/>
    </row>
    <row r="12" spans="1:16" ht="15.6" x14ac:dyDescent="0.3">
      <c r="A12" s="100" t="s">
        <v>19</v>
      </c>
      <c r="B12" s="100"/>
      <c r="C12" s="26">
        <f>C9+C11</f>
        <v>4</v>
      </c>
      <c r="D12" s="27">
        <f>(C5*D5+C6*D6+C7*D7+C11*D11)/C12</f>
        <v>3</v>
      </c>
      <c r="E12" s="26">
        <f>E9+E11</f>
        <v>2</v>
      </c>
      <c r="F12" s="27">
        <f>(E5*F5+E6*F6+E7*F7+E11*F11)/E12</f>
        <v>7.5</v>
      </c>
      <c r="G12" s="25">
        <f>G9+G11</f>
        <v>8</v>
      </c>
      <c r="H12" s="27">
        <f>(G5*H5+G6*H6+G7*H7+G11*H11)/G12</f>
        <v>1</v>
      </c>
      <c r="I12" s="25">
        <f>I9+I11</f>
        <v>14</v>
      </c>
      <c r="J12" s="26">
        <f>J9+J11</f>
        <v>35</v>
      </c>
      <c r="K12" s="27">
        <f>J12/I12</f>
        <v>2.5</v>
      </c>
      <c r="L12" s="26">
        <f>L9+L11</f>
        <v>0</v>
      </c>
      <c r="M12" s="25">
        <f>M9+M11</f>
        <v>0</v>
      </c>
      <c r="N12" s="24">
        <f>C12/I12</f>
        <v>0.2857142857142857</v>
      </c>
      <c r="O12" s="24">
        <f>(C12+E12)/I12</f>
        <v>0.42857142857142855</v>
      </c>
      <c r="P12" s="2"/>
    </row>
    <row r="13" spans="1:16" ht="15.6" x14ac:dyDescent="0.3">
      <c r="A13" s="3"/>
      <c r="B13" s="1"/>
      <c r="C13" s="1"/>
      <c r="D13" s="1"/>
      <c r="E13" s="1"/>
      <c r="F13" s="1"/>
      <c r="G13" s="1"/>
      <c r="H13" s="1"/>
      <c r="I13" s="1"/>
      <c r="J13" s="1"/>
      <c r="K13" s="1"/>
      <c r="L13" s="1"/>
      <c r="M13" s="1"/>
      <c r="N13" s="2"/>
      <c r="O13" s="1"/>
      <c r="P13" s="1"/>
    </row>
    <row r="15" spans="1:16" ht="28.05" customHeight="1" x14ac:dyDescent="0.3">
      <c r="A15" s="3"/>
      <c r="B15" s="1"/>
      <c r="C15" s="1"/>
      <c r="D15" s="1"/>
      <c r="E15" s="1"/>
      <c r="F15" s="1"/>
      <c r="G15" s="1"/>
      <c r="H15" s="1"/>
      <c r="I15" s="1"/>
      <c r="J15" s="1"/>
      <c r="K15" s="1"/>
      <c r="L15" s="1"/>
      <c r="M15" s="2"/>
      <c r="N15" s="1"/>
      <c r="O15" s="1"/>
      <c r="P15" s="1"/>
    </row>
    <row r="17" ht="81" customHeight="1" x14ac:dyDescent="0.3"/>
    <row r="18" ht="15" customHeight="1" x14ac:dyDescent="0.3"/>
    <row r="48" ht="15" customHeight="1" x14ac:dyDescent="0.3"/>
    <row r="54" spans="1:14" ht="15" customHeight="1" x14ac:dyDescent="0.3">
      <c r="A54" s="3"/>
      <c r="B54" s="1"/>
      <c r="C54" s="1"/>
      <c r="D54" s="1"/>
      <c r="E54" s="1"/>
      <c r="F54" s="1"/>
      <c r="G54" s="1"/>
      <c r="H54" s="1"/>
      <c r="I54" s="1"/>
      <c r="J54" s="1"/>
      <c r="K54" s="1"/>
      <c r="L54" s="1"/>
      <c r="M54" s="2"/>
      <c r="N54" s="1"/>
    </row>
    <row r="55" spans="1:14" ht="15.6" hidden="1" x14ac:dyDescent="0.3">
      <c r="A55" s="23"/>
      <c r="B55" s="22"/>
      <c r="C55" s="21"/>
      <c r="D55" s="1"/>
      <c r="E55" s="1"/>
      <c r="F55" s="1"/>
      <c r="G55" s="1"/>
      <c r="H55" s="1"/>
      <c r="I55" s="15"/>
      <c r="J55" s="1"/>
      <c r="K55" s="1"/>
      <c r="L55" s="1"/>
      <c r="M55" s="2"/>
      <c r="N55" s="1"/>
    </row>
    <row r="56" spans="1:14" ht="15.6" hidden="1" x14ac:dyDescent="0.3">
      <c r="A56" s="3"/>
      <c r="B56" s="1"/>
      <c r="C56" s="20"/>
      <c r="D56" s="1"/>
      <c r="E56" s="1"/>
      <c r="F56" s="1"/>
      <c r="G56" s="1"/>
      <c r="H56" s="1"/>
      <c r="I56" s="20"/>
      <c r="J56" s="1"/>
      <c r="K56" s="1"/>
      <c r="L56" s="1"/>
      <c r="M56" s="2"/>
      <c r="N56" s="1"/>
    </row>
    <row r="57" spans="1:14" ht="25.05" hidden="1" customHeight="1" x14ac:dyDescent="0.3">
      <c r="A57" s="92" t="s">
        <v>31</v>
      </c>
      <c r="B57" s="92"/>
      <c r="C57" s="92"/>
      <c r="D57" s="92"/>
      <c r="E57" s="92"/>
      <c r="F57" s="92"/>
      <c r="G57" s="92"/>
      <c r="H57" s="92"/>
      <c r="I57" s="92"/>
      <c r="J57" s="92"/>
      <c r="K57" s="19"/>
      <c r="L57" s="19"/>
      <c r="M57" s="19"/>
      <c r="N57" s="2"/>
    </row>
    <row r="58" spans="1:14" ht="15.6" hidden="1" x14ac:dyDescent="0.3">
      <c r="A58" s="3"/>
      <c r="B58" s="1"/>
      <c r="C58" s="1"/>
      <c r="D58" s="1"/>
      <c r="E58" s="1"/>
      <c r="F58" s="1"/>
      <c r="G58" s="1"/>
      <c r="H58" s="1"/>
      <c r="I58" s="1"/>
      <c r="J58" s="1"/>
      <c r="K58" s="1"/>
      <c r="L58" s="1"/>
      <c r="M58" s="1"/>
      <c r="N58" s="2"/>
    </row>
    <row r="59" spans="1:14" ht="108" hidden="1" customHeight="1" thickBot="1" x14ac:dyDescent="0.35">
      <c r="A59" s="93" t="s">
        <v>2</v>
      </c>
      <c r="B59" s="93"/>
      <c r="C59" s="18" t="s">
        <v>30</v>
      </c>
      <c r="D59" s="18" t="s">
        <v>29</v>
      </c>
      <c r="E59" s="18" t="s">
        <v>28</v>
      </c>
      <c r="F59" s="18" t="s">
        <v>27</v>
      </c>
      <c r="G59" s="17" t="s">
        <v>26</v>
      </c>
      <c r="H59" s="17" t="s">
        <v>25</v>
      </c>
      <c r="I59" s="17" t="s">
        <v>24</v>
      </c>
      <c r="J59" s="17" t="s">
        <v>23</v>
      </c>
      <c r="K59" s="1"/>
      <c r="L59" s="2"/>
      <c r="M59" s="1"/>
      <c r="N59" s="1"/>
    </row>
    <row r="60" spans="1:14" ht="15.6" hidden="1" x14ac:dyDescent="0.3">
      <c r="A60" s="95" t="s">
        <v>13</v>
      </c>
      <c r="B60" s="95"/>
      <c r="C60" s="7" t="e">
        <f>SUM(F60:J60)</f>
        <v>#REF!</v>
      </c>
      <c r="D60" s="7" t="e">
        <f>E60+G60+H60+I60+J60</f>
        <v>#REF!</v>
      </c>
      <c r="E60" s="16" t="e">
        <f>'[2]Economics 2017'!D9/#REF!</f>
        <v>#REF!</v>
      </c>
      <c r="F60" s="7" t="e">
        <f>'[2]Economics 2017'!D9/#REF!</f>
        <v>#REF!</v>
      </c>
      <c r="G60" s="6" t="e">
        <f>'[2]Economics 2017'!E9/#REF!</f>
        <v>#REF!</v>
      </c>
      <c r="H60" s="5" t="e">
        <f>'[2]Economics 2017'!F9/#REF!</f>
        <v>#REF!</v>
      </c>
      <c r="I60" s="5" t="e">
        <f>'[2]Economics 2017'!G9/#REF!</f>
        <v>#REF!</v>
      </c>
      <c r="J60" s="5" t="e">
        <f>'[2]Economics 2017'!H9/#REF!</f>
        <v>#REF!</v>
      </c>
      <c r="K60" s="15"/>
      <c r="L60" s="2"/>
      <c r="M60" s="1"/>
      <c r="N60" s="1"/>
    </row>
    <row r="61" spans="1:14" ht="15.6" hidden="1" x14ac:dyDescent="0.3">
      <c r="A61" s="95" t="s">
        <v>14</v>
      </c>
      <c r="B61" s="95"/>
      <c r="C61" s="7" t="e">
        <f>SUM(F61:J61)</f>
        <v>#REF!</v>
      </c>
      <c r="D61" s="7" t="e">
        <f>E61+H61+J61</f>
        <v>#REF!</v>
      </c>
      <c r="E61" s="7" t="e">
        <f>'[2]Economics 2017'!D14/#REF!</f>
        <v>#REF!</v>
      </c>
      <c r="F61" s="7" t="e">
        <f>'[2]Economics 2017'!D14/#REF!</f>
        <v>#REF!</v>
      </c>
      <c r="G61" s="11" t="s">
        <v>22</v>
      </c>
      <c r="H61" s="11" t="e">
        <f>'[2]Economics 2017'!F14/#REF!</f>
        <v>#REF!</v>
      </c>
      <c r="I61" s="11" t="s">
        <v>22</v>
      </c>
      <c r="J61" s="11" t="e">
        <f>'[2]Economics 2017'!H14/#REF!</f>
        <v>#REF!</v>
      </c>
      <c r="K61" s="1"/>
      <c r="L61" s="2"/>
      <c r="M61" s="1"/>
      <c r="N61" s="1"/>
    </row>
    <row r="62" spans="1:14" ht="15.6" hidden="1" x14ac:dyDescent="0.3">
      <c r="A62" s="95" t="s">
        <v>15</v>
      </c>
      <c r="B62" s="95"/>
      <c r="C62" s="7" t="e">
        <f>SUM(F62:J62)</f>
        <v>#REF!</v>
      </c>
      <c r="D62" s="7" t="e">
        <f>E62+H62+J62</f>
        <v>#REF!</v>
      </c>
      <c r="E62" s="7" t="e">
        <f>'[2]Economics 2017'!D19/#REF!</f>
        <v>#REF!</v>
      </c>
      <c r="F62" s="7" t="e">
        <f>'[2]Economics 2017'!D19/#REF!</f>
        <v>#REF!</v>
      </c>
      <c r="G62" s="11" t="s">
        <v>22</v>
      </c>
      <c r="H62" s="11" t="e">
        <f>'[2]Economics 2017'!F19/#REF!</f>
        <v>#REF!</v>
      </c>
      <c r="I62" s="11" t="s">
        <v>22</v>
      </c>
      <c r="J62" s="11" t="e">
        <f>'[2]Economics 2017'!H19/#REF!</f>
        <v>#REF!</v>
      </c>
      <c r="K62" s="1"/>
      <c r="L62" s="2"/>
      <c r="M62" s="1"/>
      <c r="N62" s="1"/>
    </row>
    <row r="63" spans="1:14" ht="15.6" hidden="1" x14ac:dyDescent="0.3">
      <c r="A63" s="95" t="s">
        <v>16</v>
      </c>
      <c r="B63" s="95"/>
      <c r="C63" s="7" t="e">
        <f>SUM(F63:J63)</f>
        <v>#REF!</v>
      </c>
      <c r="D63" s="7" t="e">
        <f>E63+H63+J63</f>
        <v>#REF!</v>
      </c>
      <c r="E63" s="7" t="e">
        <f>'[2]Economics 2017'!D24/#REF!</f>
        <v>#REF!</v>
      </c>
      <c r="F63" s="7" t="e">
        <f>'[2]Economics 2017'!D24/#REF!</f>
        <v>#REF!</v>
      </c>
      <c r="G63" s="11" t="e">
        <f>'[2]Economics 2017'!E24/#REF!</f>
        <v>#REF!</v>
      </c>
      <c r="H63" s="11" t="e">
        <f>'[2]Economics 2017'!F24/#REF!</f>
        <v>#REF!</v>
      </c>
      <c r="I63" s="11" t="s">
        <v>22</v>
      </c>
      <c r="J63" s="11" t="e">
        <f>'[2]Economics 2017'!H24/#REF!</f>
        <v>#REF!</v>
      </c>
      <c r="K63" s="1"/>
      <c r="L63" s="2"/>
      <c r="M63" s="1"/>
      <c r="N63" s="1"/>
    </row>
    <row r="64" spans="1:14" ht="15.6" hidden="1" x14ac:dyDescent="0.3">
      <c r="A64" s="96" t="s">
        <v>21</v>
      </c>
      <c r="B64" s="96"/>
      <c r="C64" s="14" t="e">
        <f>SUM(F64:J64)</f>
        <v>#REF!</v>
      </c>
      <c r="D64" s="14" t="e">
        <f>E64+G64+H64+I64+J64</f>
        <v>#REF!</v>
      </c>
      <c r="E64" s="13" t="e">
        <f>'[2]Economics 2017'!D29/#REF!</f>
        <v>#REF!</v>
      </c>
      <c r="F64" s="13" t="e">
        <f>'[2]Economics 2017'!D29/#REF!</f>
        <v>#REF!</v>
      </c>
      <c r="G64" s="13" t="e">
        <f>'[2]Economics 2017'!E29/#REF!</f>
        <v>#REF!</v>
      </c>
      <c r="H64" s="13" t="e">
        <f>'[2]Economics 2017'!F29/#REF!</f>
        <v>#REF!</v>
      </c>
      <c r="I64" s="13" t="e">
        <f>'[2]Economics 2017'!G29/#REF!</f>
        <v>#REF!</v>
      </c>
      <c r="J64" s="13" t="e">
        <f>'[2]Economics 2017'!H29/#REF!</f>
        <v>#REF!</v>
      </c>
      <c r="K64" s="12"/>
      <c r="L64" s="2"/>
      <c r="M64" s="1"/>
      <c r="N64" s="1"/>
    </row>
    <row r="65" spans="1:13" ht="15.6" hidden="1" x14ac:dyDescent="0.3">
      <c r="A65" s="97"/>
      <c r="B65" s="97"/>
      <c r="C65" s="11"/>
      <c r="D65" s="11"/>
      <c r="E65" s="10"/>
      <c r="F65" s="9"/>
      <c r="G65" s="8"/>
      <c r="H65" s="8"/>
      <c r="I65" s="8"/>
      <c r="J65" s="8"/>
      <c r="K65" s="2"/>
      <c r="L65" s="2"/>
      <c r="M65" s="1"/>
    </row>
    <row r="66" spans="1:13" ht="15.6" hidden="1" x14ac:dyDescent="0.3">
      <c r="A66" s="95" t="s">
        <v>18</v>
      </c>
      <c r="B66" s="95"/>
      <c r="C66" s="7" t="e">
        <f>SUM(F66:J66)</f>
        <v>#REF!</v>
      </c>
      <c r="D66" s="7" t="e">
        <f>E66+G66+H66+I66+J66</f>
        <v>#REF!</v>
      </c>
      <c r="E66" s="5" t="e">
        <f>'[2]Economics 2017'!D34/#REF!</f>
        <v>#REF!</v>
      </c>
      <c r="F66" s="6" t="e">
        <f>'[2]Economics 2017'!D34/#REF!</f>
        <v>#REF!</v>
      </c>
      <c r="G66" s="5" t="e">
        <f>'[2]Economics 2017'!E34/#REF!</f>
        <v>#REF!</v>
      </c>
      <c r="H66" s="5" t="e">
        <f>'[2]Economics 2017'!F34/#REF!</f>
        <v>#REF!</v>
      </c>
      <c r="I66" s="5">
        <v>0</v>
      </c>
      <c r="J66" s="5" t="e">
        <f>'[2]Economics 2017'!H34/#REF!</f>
        <v>#REF!</v>
      </c>
      <c r="K66" s="2"/>
      <c r="L66" s="2"/>
      <c r="M66" s="1"/>
    </row>
    <row r="67" spans="1:13" ht="15.6" hidden="1" x14ac:dyDescent="0.3">
      <c r="A67" s="94" t="s">
        <v>20</v>
      </c>
      <c r="B67" s="94"/>
      <c r="C67" s="4" t="e">
        <f>SUM(F67:J67)</f>
        <v>#REF!</v>
      </c>
      <c r="D67" s="4" t="e">
        <f>E67+G67+H67+I67+J67</f>
        <v>#REF!</v>
      </c>
      <c r="E67" s="4" t="e">
        <f>'[2]Economics 2017'!D39/#REF!</f>
        <v>#REF!</v>
      </c>
      <c r="F67" s="4" t="e">
        <f>'[2]Economics 2017'!D39/#REF!</f>
        <v>#REF!</v>
      </c>
      <c r="G67" s="4" t="e">
        <f>'[2]Economics 2017'!E39/#REF!</f>
        <v>#REF!</v>
      </c>
      <c r="H67" s="4" t="e">
        <f>'[2]Economics 2017'!F39/#REF!</f>
        <v>#REF!</v>
      </c>
      <c r="I67" s="4" t="e">
        <f>'[2]Economics 2017'!G39/#REF!</f>
        <v>#REF!</v>
      </c>
      <c r="J67" s="4" t="e">
        <f>'[2]Economics 2017'!H39/#REF!</f>
        <v>#REF!</v>
      </c>
      <c r="K67" s="1"/>
      <c r="L67" s="1"/>
      <c r="M67" s="2"/>
    </row>
    <row r="68" spans="1:13" ht="15.6" hidden="1" x14ac:dyDescent="0.3">
      <c r="A68" s="3"/>
      <c r="B68" s="1"/>
      <c r="C68" s="1"/>
      <c r="D68" s="1"/>
      <c r="E68" s="1"/>
      <c r="F68" s="1"/>
      <c r="G68" s="1"/>
      <c r="H68" s="1"/>
      <c r="I68" s="1"/>
      <c r="J68" s="1"/>
      <c r="K68" s="1"/>
      <c r="L68" s="1"/>
      <c r="M68" s="2"/>
    </row>
    <row r="69" spans="1:13" ht="15.6" x14ac:dyDescent="0.3">
      <c r="A69" s="3"/>
      <c r="B69" s="1"/>
      <c r="C69" s="1"/>
      <c r="D69" s="1"/>
      <c r="E69" s="1"/>
      <c r="F69" s="1"/>
      <c r="G69" s="1"/>
      <c r="H69" s="1"/>
      <c r="I69" s="1"/>
      <c r="J69" s="1"/>
      <c r="K69" s="1"/>
      <c r="L69" s="1"/>
      <c r="M69" s="2"/>
    </row>
  </sheetData>
  <mergeCells count="29">
    <mergeCell ref="A1:O1"/>
    <mergeCell ref="A3:B4"/>
    <mergeCell ref="C3:D3"/>
    <mergeCell ref="E3:F3"/>
    <mergeCell ref="G3:H3"/>
    <mergeCell ref="I3:I4"/>
    <mergeCell ref="J3:J4"/>
    <mergeCell ref="K3:K4"/>
    <mergeCell ref="L3:L4"/>
    <mergeCell ref="M3:M4"/>
    <mergeCell ref="A60:B60"/>
    <mergeCell ref="N3:N4"/>
    <mergeCell ref="O3:O4"/>
    <mergeCell ref="A5:B5"/>
    <mergeCell ref="A6:B6"/>
    <mergeCell ref="A7:B7"/>
    <mergeCell ref="A8:B8"/>
    <mergeCell ref="A9:B9"/>
    <mergeCell ref="A11:B11"/>
    <mergeCell ref="A12:B12"/>
    <mergeCell ref="A57:J57"/>
    <mergeCell ref="A59:B59"/>
    <mergeCell ref="A67:B67"/>
    <mergeCell ref="A61:B61"/>
    <mergeCell ref="A62:B62"/>
    <mergeCell ref="A63:B63"/>
    <mergeCell ref="A64:B64"/>
    <mergeCell ref="A65:B65"/>
    <mergeCell ref="A66:B66"/>
  </mergeCells>
  <pageMargins left="0.25" right="0.25" top="0.25" bottom="0.25" header="0" footer="0"/>
  <pageSetup orientation="landscape" horizontalDpi="4294967292" verticalDpi="4294967292" r:id="rId1"/>
  <rowBreaks count="2" manualBreakCount="2">
    <brk id="13" max="16383"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selection activeCell="C6" sqref="C6"/>
    </sheetView>
  </sheetViews>
  <sheetFormatPr defaultColWidth="12.21875" defaultRowHeight="14.4" x14ac:dyDescent="0.3"/>
  <cols>
    <col min="1" max="1" width="12.77734375" customWidth="1"/>
    <col min="2" max="2" width="29.88671875" customWidth="1"/>
    <col min="3" max="3" width="15.5546875" customWidth="1"/>
    <col min="4" max="4" width="13.21875" customWidth="1"/>
    <col min="5" max="5" width="15" customWidth="1"/>
    <col min="6" max="6" width="13.33203125" customWidth="1"/>
    <col min="7" max="7" width="15" customWidth="1"/>
    <col min="8" max="8" width="13.88671875" customWidth="1"/>
    <col min="9" max="9" width="14.44140625" hidden="1" customWidth="1"/>
    <col min="10" max="10" width="13.77734375" hidden="1" customWidth="1"/>
    <col min="11" max="11" width="14.88671875" hidden="1" customWidth="1"/>
    <col min="12" max="12" width="16.6640625" customWidth="1"/>
    <col min="13" max="13" width="15" customWidth="1"/>
    <col min="14" max="14" width="13.33203125" hidden="1" customWidth="1"/>
    <col min="15" max="15" width="14.33203125" hidden="1" customWidth="1"/>
  </cols>
  <sheetData>
    <row r="1" spans="1:16" ht="27" customHeight="1" x14ac:dyDescent="0.3">
      <c r="A1" s="92" t="s">
        <v>33</v>
      </c>
      <c r="B1" s="92"/>
      <c r="C1" s="92"/>
      <c r="D1" s="92"/>
      <c r="E1" s="92"/>
      <c r="F1" s="92"/>
      <c r="G1" s="92"/>
      <c r="H1" s="92"/>
      <c r="I1" s="92"/>
      <c r="J1" s="92"/>
      <c r="K1" s="92"/>
      <c r="L1" s="92"/>
      <c r="M1" s="92"/>
      <c r="N1" s="92"/>
      <c r="O1" s="92"/>
      <c r="P1" s="1"/>
    </row>
    <row r="2" spans="1:16" ht="15.6" x14ac:dyDescent="0.3">
      <c r="A2" s="3"/>
      <c r="B2" s="1"/>
      <c r="C2" s="1"/>
      <c r="D2" s="1"/>
      <c r="E2" s="1"/>
      <c r="F2" s="1"/>
      <c r="G2" s="1"/>
      <c r="H2" s="1"/>
      <c r="I2" s="1"/>
      <c r="J2" s="1"/>
      <c r="K2" s="1"/>
      <c r="L2" s="1"/>
      <c r="M2" s="1"/>
      <c r="N2" s="2"/>
      <c r="O2" s="1"/>
      <c r="P2" s="1"/>
    </row>
    <row r="3" spans="1:16" ht="20.100000000000001" customHeight="1" x14ac:dyDescent="0.3">
      <c r="A3" s="98" t="s">
        <v>2</v>
      </c>
      <c r="B3" s="98"/>
      <c r="C3" s="101" t="s">
        <v>3</v>
      </c>
      <c r="D3" s="102"/>
      <c r="E3" s="102" t="s">
        <v>4</v>
      </c>
      <c r="F3" s="102"/>
      <c r="G3" s="102" t="s">
        <v>5</v>
      </c>
      <c r="H3" s="103"/>
      <c r="I3" s="98" t="s">
        <v>6</v>
      </c>
      <c r="J3" s="98" t="s">
        <v>7</v>
      </c>
      <c r="K3" s="98" t="s">
        <v>8</v>
      </c>
      <c r="L3" s="104" t="s">
        <v>9</v>
      </c>
      <c r="M3" s="104" t="s">
        <v>10</v>
      </c>
      <c r="N3" s="98" t="s">
        <v>11</v>
      </c>
      <c r="O3" s="98" t="s">
        <v>12</v>
      </c>
      <c r="P3" s="1"/>
    </row>
    <row r="4" spans="1:16" ht="63" customHeight="1" thickBot="1" x14ac:dyDescent="0.35">
      <c r="A4" s="93"/>
      <c r="B4" s="93"/>
      <c r="C4" s="59" t="s">
        <v>6</v>
      </c>
      <c r="D4" s="61" t="s">
        <v>0</v>
      </c>
      <c r="E4" s="60" t="s">
        <v>6</v>
      </c>
      <c r="F4" s="61" t="s">
        <v>0</v>
      </c>
      <c r="G4" s="60" t="s">
        <v>6</v>
      </c>
      <c r="H4" s="59" t="s">
        <v>0</v>
      </c>
      <c r="I4" s="93"/>
      <c r="J4" s="93"/>
      <c r="K4" s="93"/>
      <c r="L4" s="105"/>
      <c r="M4" s="105"/>
      <c r="N4" s="93" t="s">
        <v>11</v>
      </c>
      <c r="O4" s="93" t="s">
        <v>12</v>
      </c>
      <c r="P4" s="1"/>
    </row>
    <row r="5" spans="1:16" ht="15.6" x14ac:dyDescent="0.3">
      <c r="A5" s="99" t="s">
        <v>13</v>
      </c>
      <c r="B5" s="99"/>
      <c r="C5" s="58"/>
      <c r="D5" s="56"/>
      <c r="E5" s="57"/>
      <c r="F5" s="56"/>
      <c r="G5" s="57"/>
      <c r="H5" s="56"/>
      <c r="I5" s="55">
        <f>C5+E5+G5</f>
        <v>0</v>
      </c>
      <c r="J5" s="55">
        <f>C5*D5+E5*F5+G5*H5</f>
        <v>0</v>
      </c>
      <c r="K5" s="54" t="e">
        <f>J5/I5</f>
        <v>#DIV/0!</v>
      </c>
      <c r="L5" s="53"/>
      <c r="M5" s="52"/>
      <c r="N5" s="29" t="e">
        <f>C5/I5</f>
        <v>#DIV/0!</v>
      </c>
      <c r="O5" s="28" t="e">
        <f>(C5+E5)/I5</f>
        <v>#DIV/0!</v>
      </c>
      <c r="P5" s="1"/>
    </row>
    <row r="6" spans="1:16" ht="15.6" x14ac:dyDescent="0.3">
      <c r="A6" s="95" t="s">
        <v>14</v>
      </c>
      <c r="B6" s="95"/>
      <c r="C6" s="67">
        <v>53</v>
      </c>
      <c r="D6" s="68">
        <v>3</v>
      </c>
      <c r="E6" s="69">
        <v>20</v>
      </c>
      <c r="F6" s="68">
        <v>6.4</v>
      </c>
      <c r="G6" s="69">
        <v>32</v>
      </c>
      <c r="H6" s="68">
        <v>2.7</v>
      </c>
      <c r="I6" s="69">
        <f>C6+E6+G6</f>
        <v>105</v>
      </c>
      <c r="J6" s="69">
        <f>C6*D6+E6*F6+G6*H6</f>
        <v>373.4</v>
      </c>
      <c r="K6" s="68">
        <f>J6/I6</f>
        <v>3.5561904761904759</v>
      </c>
      <c r="L6" s="70" t="s">
        <v>34</v>
      </c>
      <c r="M6" s="71" t="s">
        <v>34</v>
      </c>
      <c r="N6" s="29">
        <f>C6/I6</f>
        <v>0.50476190476190474</v>
      </c>
      <c r="O6" s="28">
        <f>(C6+E6)/I6</f>
        <v>0.69523809523809521</v>
      </c>
      <c r="P6" s="1"/>
    </row>
    <row r="7" spans="1:16" ht="15.6" x14ac:dyDescent="0.3">
      <c r="A7" s="95" t="s">
        <v>15</v>
      </c>
      <c r="B7" s="95"/>
      <c r="C7" s="48"/>
      <c r="D7" s="47"/>
      <c r="E7" s="44"/>
      <c r="F7" s="47"/>
      <c r="G7" s="44"/>
      <c r="H7" s="47"/>
      <c r="I7" s="46">
        <f>C7+E7+G7</f>
        <v>0</v>
      </c>
      <c r="J7" s="46">
        <f>C7*D7+E7*F7+G7*H7</f>
        <v>0</v>
      </c>
      <c r="K7" s="45" t="e">
        <f>J7/I7</f>
        <v>#DIV/0!</v>
      </c>
      <c r="L7" s="44"/>
      <c r="M7" s="43"/>
      <c r="N7" s="29" t="e">
        <f>C7/I7</f>
        <v>#DIV/0!</v>
      </c>
      <c r="O7" s="28" t="e">
        <f>(C7+E7)/I7</f>
        <v>#DIV/0!</v>
      </c>
      <c r="P7" s="1"/>
    </row>
    <row r="8" spans="1:16" ht="15.6" x14ac:dyDescent="0.3">
      <c r="A8" s="95" t="s">
        <v>16</v>
      </c>
      <c r="B8" s="95"/>
      <c r="C8" s="48"/>
      <c r="D8" s="47"/>
      <c r="E8" s="44"/>
      <c r="F8" s="47"/>
      <c r="G8" s="44"/>
      <c r="H8" s="47"/>
      <c r="I8" s="46">
        <f>C8+E8+G8</f>
        <v>0</v>
      </c>
      <c r="J8" s="46">
        <f>C8*D8+E8*F8+G8*H8</f>
        <v>0</v>
      </c>
      <c r="K8" s="45" t="e">
        <f>J8/I8</f>
        <v>#DIV/0!</v>
      </c>
      <c r="L8" s="44"/>
      <c r="M8" s="43"/>
      <c r="N8" s="29" t="e">
        <f>C8/I8</f>
        <v>#DIV/0!</v>
      </c>
      <c r="O8" s="28" t="e">
        <f>(C8+E8)/I8</f>
        <v>#DIV/0!</v>
      </c>
      <c r="P8" s="1"/>
    </row>
    <row r="9" spans="1:16" ht="15.6" x14ac:dyDescent="0.3">
      <c r="A9" s="96" t="s">
        <v>17</v>
      </c>
      <c r="B9" s="96"/>
      <c r="C9" s="41">
        <f>SUM(C5:C7)</f>
        <v>53</v>
      </c>
      <c r="D9" s="42">
        <f>(C5*D5+C6*D6+C7*D7)/C9</f>
        <v>3</v>
      </c>
      <c r="E9" s="41">
        <f>SUM(E5:E8)</f>
        <v>20</v>
      </c>
      <c r="F9" s="42">
        <f>(E5*F5+E6*F6+E7*F7)/E9</f>
        <v>6.4</v>
      </c>
      <c r="G9" s="41">
        <f>SUM(G5:G8)</f>
        <v>32</v>
      </c>
      <c r="H9" s="42">
        <f>(G5*H5+G6*H6+G7*H7)/G9</f>
        <v>2.7</v>
      </c>
      <c r="I9" s="41">
        <f>SUM(I5:I7)</f>
        <v>105</v>
      </c>
      <c r="J9" s="41">
        <f>SUM(J5:J7)</f>
        <v>373.4</v>
      </c>
      <c r="K9" s="42">
        <f>J9/I9</f>
        <v>3.5561904761904759</v>
      </c>
      <c r="L9" s="41">
        <f>SUM(L5:L7)</f>
        <v>0</v>
      </c>
      <c r="M9" s="41">
        <f>SUM(M5:M7)</f>
        <v>0</v>
      </c>
      <c r="N9" s="40">
        <f>C9/I9</f>
        <v>0.50476190476190474</v>
      </c>
      <c r="O9" s="40">
        <f>(C9+E9)/I9</f>
        <v>0.69523809523809521</v>
      </c>
      <c r="P9" s="2"/>
    </row>
    <row r="10" spans="1:16" ht="15.6" x14ac:dyDescent="0.3">
      <c r="A10" s="3"/>
      <c r="B10" s="39"/>
      <c r="C10" s="37"/>
      <c r="D10" s="38"/>
      <c r="E10" s="37"/>
      <c r="F10" s="38"/>
      <c r="G10" s="37"/>
      <c r="H10" s="38"/>
      <c r="I10" s="37"/>
      <c r="J10" s="37"/>
      <c r="K10" s="37"/>
      <c r="L10" s="2"/>
      <c r="M10" s="2"/>
      <c r="N10" s="36"/>
      <c r="O10" s="20"/>
      <c r="P10" s="2"/>
    </row>
    <row r="11" spans="1:16" ht="15.6" x14ac:dyDescent="0.3">
      <c r="A11" s="95" t="s">
        <v>18</v>
      </c>
      <c r="B11" s="95"/>
      <c r="C11" s="35"/>
      <c r="D11" s="34"/>
      <c r="E11" s="31"/>
      <c r="F11" s="34"/>
      <c r="G11" s="31"/>
      <c r="H11" s="34"/>
      <c r="I11" s="33">
        <f>C11+E11+G11</f>
        <v>0</v>
      </c>
      <c r="J11" s="33">
        <f>C11*D11+E11*F11+G11*H11</f>
        <v>0</v>
      </c>
      <c r="K11" s="32" t="e">
        <f>J11/I11</f>
        <v>#DIV/0!</v>
      </c>
      <c r="L11" s="31"/>
      <c r="M11" s="30"/>
      <c r="N11" s="29" t="e">
        <f>C11/I11</f>
        <v>#DIV/0!</v>
      </c>
      <c r="O11" s="28" t="e">
        <f>(C11+E11)/I11</f>
        <v>#DIV/0!</v>
      </c>
      <c r="P11" s="2"/>
    </row>
    <row r="12" spans="1:16" ht="15.6" x14ac:dyDescent="0.3">
      <c r="A12" s="100" t="s">
        <v>19</v>
      </c>
      <c r="B12" s="100"/>
      <c r="C12" s="26">
        <f>C9+C11</f>
        <v>53</v>
      </c>
      <c r="D12" s="27">
        <f>(C5*D5+C6*D6+C7*D7+C11*D11)/C12</f>
        <v>3</v>
      </c>
      <c r="E12" s="26">
        <f>E9+E11</f>
        <v>20</v>
      </c>
      <c r="F12" s="27">
        <f>(E5*F5+E6*F6+E7*F7+E11*F11)/E12</f>
        <v>6.4</v>
      </c>
      <c r="G12" s="25">
        <f>G9+G11</f>
        <v>32</v>
      </c>
      <c r="H12" s="27">
        <f>(G5*H5+G6*H6+G7*H7+G11*H11)/G12</f>
        <v>2.7</v>
      </c>
      <c r="I12" s="25">
        <f>I9+I11</f>
        <v>105</v>
      </c>
      <c r="J12" s="26">
        <f>J9+J11</f>
        <v>373.4</v>
      </c>
      <c r="K12" s="27">
        <f>J12/I12</f>
        <v>3.5561904761904759</v>
      </c>
      <c r="L12" s="26">
        <f>L9+L11</f>
        <v>0</v>
      </c>
      <c r="M12" s="25">
        <f>M9+M11</f>
        <v>0</v>
      </c>
      <c r="N12" s="24">
        <f>C12/I12</f>
        <v>0.50476190476190474</v>
      </c>
      <c r="O12" s="24">
        <f>(C12+E12)/I12</f>
        <v>0.69523809523809521</v>
      </c>
      <c r="P12" s="2"/>
    </row>
    <row r="13" spans="1:16" ht="15.6" x14ac:dyDescent="0.3">
      <c r="A13" s="3"/>
      <c r="B13" s="1"/>
      <c r="C13" s="1"/>
      <c r="D13" s="1"/>
      <c r="E13" s="1"/>
      <c r="F13" s="1"/>
      <c r="G13" s="1"/>
      <c r="H13" s="1"/>
      <c r="I13" s="1"/>
      <c r="J13" s="1"/>
      <c r="K13" s="1"/>
      <c r="L13" s="1"/>
      <c r="M13" s="1"/>
      <c r="N13" s="2"/>
      <c r="O13" s="1"/>
      <c r="P13" s="1"/>
    </row>
    <row r="15" spans="1:16" ht="27.9" customHeight="1" x14ac:dyDescent="0.3">
      <c r="A15" s="3"/>
      <c r="B15" s="1"/>
      <c r="C15" s="1"/>
      <c r="D15" s="1"/>
      <c r="E15" s="1"/>
      <c r="F15" s="1"/>
      <c r="G15" s="1"/>
      <c r="H15" s="1"/>
      <c r="I15" s="1"/>
      <c r="J15" s="1"/>
      <c r="K15" s="1"/>
      <c r="L15" s="1"/>
      <c r="M15" s="2"/>
      <c r="N15" s="1"/>
      <c r="O15" s="1"/>
      <c r="P15" s="1"/>
    </row>
    <row r="17" ht="81" customHeight="1" x14ac:dyDescent="0.3"/>
    <row r="18" ht="15" customHeight="1" x14ac:dyDescent="0.3"/>
    <row r="48" ht="15" customHeight="1" x14ac:dyDescent="0.3"/>
    <row r="54" spans="1:14" ht="15" customHeight="1" x14ac:dyDescent="0.3">
      <c r="A54" s="3"/>
      <c r="B54" s="1"/>
      <c r="C54" s="1"/>
      <c r="D54" s="1"/>
      <c r="E54" s="1"/>
      <c r="F54" s="1"/>
      <c r="G54" s="1"/>
      <c r="H54" s="1"/>
      <c r="I54" s="1"/>
      <c r="J54" s="1"/>
      <c r="K54" s="1"/>
      <c r="L54" s="1"/>
      <c r="M54" s="2"/>
      <c r="N54" s="1"/>
    </row>
    <row r="55" spans="1:14" ht="15.6" hidden="1" x14ac:dyDescent="0.3">
      <c r="A55" s="23"/>
      <c r="B55" s="22"/>
      <c r="C55" s="21"/>
      <c r="D55" s="1"/>
      <c r="E55" s="1"/>
      <c r="F55" s="1"/>
      <c r="G55" s="1"/>
      <c r="H55" s="1"/>
      <c r="I55" s="15"/>
      <c r="J55" s="1"/>
      <c r="K55" s="1"/>
      <c r="L55" s="1"/>
      <c r="M55" s="2"/>
      <c r="N55" s="1"/>
    </row>
    <row r="56" spans="1:14" ht="15.6" hidden="1" x14ac:dyDescent="0.3">
      <c r="A56" s="3"/>
      <c r="B56" s="1"/>
      <c r="C56" s="20"/>
      <c r="D56" s="1"/>
      <c r="E56" s="1"/>
      <c r="F56" s="1"/>
      <c r="G56" s="1"/>
      <c r="H56" s="1"/>
      <c r="I56" s="20"/>
      <c r="J56" s="1"/>
      <c r="K56" s="1"/>
      <c r="L56" s="1"/>
      <c r="M56" s="2"/>
      <c r="N56" s="1"/>
    </row>
    <row r="57" spans="1:14" ht="24.9" hidden="1" customHeight="1" x14ac:dyDescent="0.3">
      <c r="A57" s="92" t="s">
        <v>31</v>
      </c>
      <c r="B57" s="92"/>
      <c r="C57" s="92"/>
      <c r="D57" s="92"/>
      <c r="E57" s="92"/>
      <c r="F57" s="92"/>
      <c r="G57" s="92"/>
      <c r="H57" s="92"/>
      <c r="I57" s="92"/>
      <c r="J57" s="92"/>
      <c r="K57" s="19"/>
      <c r="L57" s="19"/>
      <c r="M57" s="19"/>
      <c r="N57" s="2"/>
    </row>
    <row r="58" spans="1:14" ht="15.6" hidden="1" x14ac:dyDescent="0.3">
      <c r="A58" s="3"/>
      <c r="B58" s="1"/>
      <c r="C58" s="1"/>
      <c r="D58" s="1"/>
      <c r="E58" s="1"/>
      <c r="F58" s="1"/>
      <c r="G58" s="1"/>
      <c r="H58" s="1"/>
      <c r="I58" s="1"/>
      <c r="J58" s="1"/>
      <c r="K58" s="1"/>
      <c r="L58" s="1"/>
      <c r="M58" s="1"/>
      <c r="N58" s="2"/>
    </row>
    <row r="59" spans="1:14" ht="108" hidden="1" customHeight="1" thickBot="1" x14ac:dyDescent="0.35">
      <c r="A59" s="93" t="s">
        <v>2</v>
      </c>
      <c r="B59" s="93"/>
      <c r="C59" s="18" t="s">
        <v>30</v>
      </c>
      <c r="D59" s="18" t="s">
        <v>29</v>
      </c>
      <c r="E59" s="18" t="s">
        <v>28</v>
      </c>
      <c r="F59" s="18" t="s">
        <v>27</v>
      </c>
      <c r="G59" s="17" t="s">
        <v>26</v>
      </c>
      <c r="H59" s="17" t="s">
        <v>25</v>
      </c>
      <c r="I59" s="17" t="s">
        <v>24</v>
      </c>
      <c r="J59" s="17" t="s">
        <v>23</v>
      </c>
      <c r="K59" s="1"/>
      <c r="L59" s="2"/>
      <c r="M59" s="1"/>
      <c r="N59" s="1"/>
    </row>
    <row r="60" spans="1:14" ht="15.6" hidden="1" x14ac:dyDescent="0.3">
      <c r="A60" s="95" t="s">
        <v>13</v>
      </c>
      <c r="B60" s="95"/>
      <c r="C60" s="7" t="e">
        <f>SUM(F60:J60)</f>
        <v>#REF!</v>
      </c>
      <c r="D60" s="7" t="e">
        <f>E60+G60+H60+I60+J60</f>
        <v>#REF!</v>
      </c>
      <c r="E60" s="16" t="e">
        <f>'[3]Economics 2017'!D9/#REF!</f>
        <v>#REF!</v>
      </c>
      <c r="F60" s="7" t="e">
        <f>'[3]Economics 2017'!D9/#REF!</f>
        <v>#REF!</v>
      </c>
      <c r="G60" s="6" t="e">
        <f>'[3]Economics 2017'!E9/#REF!</f>
        <v>#REF!</v>
      </c>
      <c r="H60" s="5" t="e">
        <f>'[3]Economics 2017'!F9/#REF!</f>
        <v>#REF!</v>
      </c>
      <c r="I60" s="5" t="e">
        <f>'[3]Economics 2017'!G9/#REF!</f>
        <v>#REF!</v>
      </c>
      <c r="J60" s="5" t="e">
        <f>'[3]Economics 2017'!H9/#REF!</f>
        <v>#REF!</v>
      </c>
      <c r="K60" s="15"/>
      <c r="L60" s="2"/>
      <c r="M60" s="1"/>
      <c r="N60" s="1"/>
    </row>
    <row r="61" spans="1:14" ht="15.6" hidden="1" x14ac:dyDescent="0.3">
      <c r="A61" s="95" t="s">
        <v>14</v>
      </c>
      <c r="B61" s="95"/>
      <c r="C61" s="7" t="e">
        <f>SUM(F61:J61)</f>
        <v>#REF!</v>
      </c>
      <c r="D61" s="7" t="e">
        <f>E61+H61+J61</f>
        <v>#REF!</v>
      </c>
      <c r="E61" s="7" t="e">
        <f>'[3]Economics 2017'!D14/#REF!</f>
        <v>#REF!</v>
      </c>
      <c r="F61" s="7" t="e">
        <f>'[3]Economics 2017'!D14/#REF!</f>
        <v>#REF!</v>
      </c>
      <c r="G61" s="11" t="s">
        <v>22</v>
      </c>
      <c r="H61" s="11" t="e">
        <f>'[3]Economics 2017'!F14/#REF!</f>
        <v>#REF!</v>
      </c>
      <c r="I61" s="11" t="s">
        <v>22</v>
      </c>
      <c r="J61" s="11" t="e">
        <f>'[3]Economics 2017'!H14/#REF!</f>
        <v>#REF!</v>
      </c>
      <c r="K61" s="1"/>
      <c r="L61" s="2"/>
      <c r="M61" s="1"/>
      <c r="N61" s="1"/>
    </row>
    <row r="62" spans="1:14" ht="15.6" hidden="1" x14ac:dyDescent="0.3">
      <c r="A62" s="95" t="s">
        <v>15</v>
      </c>
      <c r="B62" s="95"/>
      <c r="C62" s="7" t="e">
        <f>SUM(F62:J62)</f>
        <v>#REF!</v>
      </c>
      <c r="D62" s="7" t="e">
        <f>E62+H62+J62</f>
        <v>#REF!</v>
      </c>
      <c r="E62" s="7" t="e">
        <f>'[3]Economics 2017'!D19/#REF!</f>
        <v>#REF!</v>
      </c>
      <c r="F62" s="7" t="e">
        <f>'[3]Economics 2017'!D19/#REF!</f>
        <v>#REF!</v>
      </c>
      <c r="G62" s="11" t="s">
        <v>22</v>
      </c>
      <c r="H62" s="11" t="e">
        <f>'[3]Economics 2017'!F19/#REF!</f>
        <v>#REF!</v>
      </c>
      <c r="I62" s="11" t="s">
        <v>22</v>
      </c>
      <c r="J62" s="11" t="e">
        <f>'[3]Economics 2017'!H19/#REF!</f>
        <v>#REF!</v>
      </c>
      <c r="K62" s="1"/>
      <c r="L62" s="2"/>
      <c r="M62" s="1"/>
      <c r="N62" s="1"/>
    </row>
    <row r="63" spans="1:14" ht="15.6" hidden="1" x14ac:dyDescent="0.3">
      <c r="A63" s="95" t="s">
        <v>16</v>
      </c>
      <c r="B63" s="95"/>
      <c r="C63" s="7" t="e">
        <f>SUM(F63:J63)</f>
        <v>#REF!</v>
      </c>
      <c r="D63" s="7" t="e">
        <f>E63+H63+J63</f>
        <v>#REF!</v>
      </c>
      <c r="E63" s="7" t="e">
        <f>'[3]Economics 2017'!D24/#REF!</f>
        <v>#REF!</v>
      </c>
      <c r="F63" s="7" t="e">
        <f>'[3]Economics 2017'!D24/#REF!</f>
        <v>#REF!</v>
      </c>
      <c r="G63" s="11" t="e">
        <f>'[3]Economics 2017'!E24/#REF!</f>
        <v>#REF!</v>
      </c>
      <c r="H63" s="11" t="e">
        <f>'[3]Economics 2017'!F24/#REF!</f>
        <v>#REF!</v>
      </c>
      <c r="I63" s="11" t="s">
        <v>22</v>
      </c>
      <c r="J63" s="11" t="e">
        <f>'[3]Economics 2017'!H24/#REF!</f>
        <v>#REF!</v>
      </c>
      <c r="K63" s="1"/>
      <c r="L63" s="2"/>
      <c r="M63" s="1"/>
      <c r="N63" s="1"/>
    </row>
    <row r="64" spans="1:14" ht="15.6" hidden="1" x14ac:dyDescent="0.3">
      <c r="A64" s="96" t="s">
        <v>21</v>
      </c>
      <c r="B64" s="96"/>
      <c r="C64" s="14" t="e">
        <f>SUM(F64:J64)</f>
        <v>#REF!</v>
      </c>
      <c r="D64" s="14" t="e">
        <f>E64+G64+H64+I64+J64</f>
        <v>#REF!</v>
      </c>
      <c r="E64" s="13" t="e">
        <f>'[3]Economics 2017'!D29/#REF!</f>
        <v>#REF!</v>
      </c>
      <c r="F64" s="13" t="e">
        <f>'[3]Economics 2017'!D29/#REF!</f>
        <v>#REF!</v>
      </c>
      <c r="G64" s="13" t="e">
        <f>'[3]Economics 2017'!E29/#REF!</f>
        <v>#REF!</v>
      </c>
      <c r="H64" s="13" t="e">
        <f>'[3]Economics 2017'!F29/#REF!</f>
        <v>#REF!</v>
      </c>
      <c r="I64" s="13" t="e">
        <f>'[3]Economics 2017'!G29/#REF!</f>
        <v>#REF!</v>
      </c>
      <c r="J64" s="13" t="e">
        <f>'[3]Economics 2017'!H29/#REF!</f>
        <v>#REF!</v>
      </c>
      <c r="K64" s="12"/>
      <c r="L64" s="2"/>
      <c r="M64" s="1"/>
      <c r="N64" s="1"/>
    </row>
    <row r="65" spans="1:13" ht="15.6" hidden="1" x14ac:dyDescent="0.3">
      <c r="A65" s="97"/>
      <c r="B65" s="97"/>
      <c r="C65" s="11"/>
      <c r="D65" s="11"/>
      <c r="E65" s="10"/>
      <c r="F65" s="9"/>
      <c r="G65" s="8"/>
      <c r="H65" s="8"/>
      <c r="I65" s="8"/>
      <c r="J65" s="8"/>
      <c r="K65" s="2"/>
      <c r="L65" s="2"/>
      <c r="M65" s="1"/>
    </row>
    <row r="66" spans="1:13" ht="15.6" hidden="1" x14ac:dyDescent="0.3">
      <c r="A66" s="95" t="s">
        <v>18</v>
      </c>
      <c r="B66" s="95"/>
      <c r="C66" s="7" t="e">
        <f>SUM(F66:J66)</f>
        <v>#REF!</v>
      </c>
      <c r="D66" s="7" t="e">
        <f>E66+G66+H66+I66+J66</f>
        <v>#REF!</v>
      </c>
      <c r="E66" s="5" t="e">
        <f>'[3]Economics 2017'!D34/#REF!</f>
        <v>#REF!</v>
      </c>
      <c r="F66" s="6" t="e">
        <f>'[3]Economics 2017'!D34/#REF!</f>
        <v>#REF!</v>
      </c>
      <c r="G66" s="5" t="e">
        <f>'[3]Economics 2017'!E34/#REF!</f>
        <v>#REF!</v>
      </c>
      <c r="H66" s="5" t="e">
        <f>'[3]Economics 2017'!F34/#REF!</f>
        <v>#REF!</v>
      </c>
      <c r="I66" s="5">
        <v>0</v>
      </c>
      <c r="J66" s="5" t="e">
        <f>'[3]Economics 2017'!H34/#REF!</f>
        <v>#REF!</v>
      </c>
      <c r="K66" s="2"/>
      <c r="L66" s="2"/>
      <c r="M66" s="1"/>
    </row>
    <row r="67" spans="1:13" ht="15.6" hidden="1" x14ac:dyDescent="0.3">
      <c r="A67" s="94" t="s">
        <v>20</v>
      </c>
      <c r="B67" s="94"/>
      <c r="C67" s="4" t="e">
        <f>SUM(F67:J67)</f>
        <v>#REF!</v>
      </c>
      <c r="D67" s="4" t="e">
        <f>E67+G67+H67+I67+J67</f>
        <v>#REF!</v>
      </c>
      <c r="E67" s="4" t="e">
        <f>'[3]Economics 2017'!D39/#REF!</f>
        <v>#REF!</v>
      </c>
      <c r="F67" s="4" t="e">
        <f>'[3]Economics 2017'!D39/#REF!</f>
        <v>#REF!</v>
      </c>
      <c r="G67" s="4" t="e">
        <f>'[3]Economics 2017'!E39/#REF!</f>
        <v>#REF!</v>
      </c>
      <c r="H67" s="4" t="e">
        <f>'[3]Economics 2017'!F39/#REF!</f>
        <v>#REF!</v>
      </c>
      <c r="I67" s="4" t="e">
        <f>'[3]Economics 2017'!G39/#REF!</f>
        <v>#REF!</v>
      </c>
      <c r="J67" s="4" t="e">
        <f>'[3]Economics 2017'!H39/#REF!</f>
        <v>#REF!</v>
      </c>
      <c r="K67" s="1"/>
      <c r="L67" s="1"/>
      <c r="M67" s="2"/>
    </row>
    <row r="68" spans="1:13" ht="15.6" hidden="1" x14ac:dyDescent="0.3">
      <c r="A68" s="3"/>
      <c r="B68" s="1"/>
      <c r="C68" s="1"/>
      <c r="D68" s="1"/>
      <c r="E68" s="1"/>
      <c r="F68" s="1"/>
      <c r="G68" s="1"/>
      <c r="H68" s="1"/>
      <c r="I68" s="1"/>
      <c r="J68" s="1"/>
      <c r="K68" s="1"/>
      <c r="L68" s="1"/>
      <c r="M68" s="2"/>
    </row>
    <row r="69" spans="1:13" ht="15.6" x14ac:dyDescent="0.3">
      <c r="A69" s="3"/>
      <c r="B69" s="1"/>
      <c r="C69" s="1"/>
      <c r="D69" s="1"/>
      <c r="E69" s="1"/>
      <c r="F69" s="1"/>
      <c r="G69" s="1"/>
      <c r="H69" s="1"/>
      <c r="I69" s="1"/>
      <c r="J69" s="1"/>
      <c r="K69" s="1"/>
      <c r="L69" s="1"/>
      <c r="M69" s="2"/>
    </row>
  </sheetData>
  <mergeCells count="29">
    <mergeCell ref="A1:O1"/>
    <mergeCell ref="A3:B4"/>
    <mergeCell ref="C3:D3"/>
    <mergeCell ref="E3:F3"/>
    <mergeCell ref="G3:H3"/>
    <mergeCell ref="I3:I4"/>
    <mergeCell ref="J3:J4"/>
    <mergeCell ref="K3:K4"/>
    <mergeCell ref="L3:L4"/>
    <mergeCell ref="M3:M4"/>
    <mergeCell ref="A60:B60"/>
    <mergeCell ref="N3:N4"/>
    <mergeCell ref="O3:O4"/>
    <mergeCell ref="A5:B5"/>
    <mergeCell ref="A6:B6"/>
    <mergeCell ref="A7:B7"/>
    <mergeCell ref="A8:B8"/>
    <mergeCell ref="A9:B9"/>
    <mergeCell ref="A11:B11"/>
    <mergeCell ref="A12:B12"/>
    <mergeCell ref="A57:J57"/>
    <mergeCell ref="A59:B59"/>
    <mergeCell ref="A67:B67"/>
    <mergeCell ref="A61:B61"/>
    <mergeCell ref="A62:B62"/>
    <mergeCell ref="A63:B63"/>
    <mergeCell ref="A64:B64"/>
    <mergeCell ref="A65:B65"/>
    <mergeCell ref="A66:B66"/>
  </mergeCells>
  <pageMargins left="0.25" right="0.25" top="0.25" bottom="0.25" header="0" footer="0"/>
  <pageSetup orientation="landscape" horizontalDpi="4294967292" verticalDpi="4294967292" r:id="rId1"/>
  <rowBreaks count="2" manualBreakCount="2">
    <brk id="13"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selection activeCell="C6" sqref="C6"/>
    </sheetView>
  </sheetViews>
  <sheetFormatPr defaultColWidth="12.21875" defaultRowHeight="14.4" x14ac:dyDescent="0.3"/>
  <cols>
    <col min="1" max="1" width="12.77734375" customWidth="1"/>
    <col min="2" max="2" width="29.77734375" customWidth="1"/>
    <col min="3" max="3" width="15.5546875" customWidth="1"/>
    <col min="4" max="4" width="13.109375" customWidth="1"/>
    <col min="5" max="5" width="15" customWidth="1"/>
    <col min="6" max="6" width="13.33203125" customWidth="1"/>
    <col min="7" max="7" width="15" customWidth="1"/>
    <col min="8" max="8" width="13.88671875" customWidth="1"/>
    <col min="9" max="9" width="14.44140625" hidden="1" customWidth="1"/>
    <col min="10" max="10" width="13.6640625" hidden="1" customWidth="1"/>
    <col min="11" max="11" width="14.77734375" hidden="1" customWidth="1"/>
    <col min="12" max="12" width="16.6640625" customWidth="1"/>
    <col min="13" max="13" width="15" customWidth="1"/>
    <col min="14" max="14" width="13.33203125" hidden="1" customWidth="1"/>
    <col min="15" max="15" width="14.21875" hidden="1" customWidth="1"/>
  </cols>
  <sheetData>
    <row r="1" spans="1:16" ht="27" customHeight="1" x14ac:dyDescent="0.3">
      <c r="A1" s="92" t="s">
        <v>35</v>
      </c>
      <c r="B1" s="92"/>
      <c r="C1" s="92"/>
      <c r="D1" s="92"/>
      <c r="E1" s="92"/>
      <c r="F1" s="92"/>
      <c r="G1" s="92"/>
      <c r="H1" s="92"/>
      <c r="I1" s="92"/>
      <c r="J1" s="92"/>
      <c r="K1" s="92"/>
      <c r="L1" s="92"/>
      <c r="M1" s="92"/>
      <c r="N1" s="92"/>
      <c r="O1" s="92"/>
      <c r="P1" s="1"/>
    </row>
    <row r="2" spans="1:16" ht="15.6" x14ac:dyDescent="0.3">
      <c r="A2" s="3"/>
      <c r="B2" s="1"/>
      <c r="C2" s="1"/>
      <c r="D2" s="1"/>
      <c r="E2" s="1"/>
      <c r="F2" s="1"/>
      <c r="G2" s="1"/>
      <c r="H2" s="1"/>
      <c r="I2" s="1"/>
      <c r="J2" s="1"/>
      <c r="K2" s="1"/>
      <c r="L2" s="1"/>
      <c r="M2" s="1"/>
      <c r="N2" s="2"/>
      <c r="O2" s="1"/>
      <c r="P2" s="1"/>
    </row>
    <row r="3" spans="1:16" ht="19.95" customHeight="1" x14ac:dyDescent="0.3">
      <c r="A3" s="98" t="s">
        <v>2</v>
      </c>
      <c r="B3" s="98"/>
      <c r="C3" s="101" t="s">
        <v>3</v>
      </c>
      <c r="D3" s="102"/>
      <c r="E3" s="102" t="s">
        <v>4</v>
      </c>
      <c r="F3" s="102"/>
      <c r="G3" s="102" t="s">
        <v>5</v>
      </c>
      <c r="H3" s="103"/>
      <c r="I3" s="98" t="s">
        <v>6</v>
      </c>
      <c r="J3" s="98" t="s">
        <v>7</v>
      </c>
      <c r="K3" s="98" t="s">
        <v>8</v>
      </c>
      <c r="L3" s="104" t="s">
        <v>9</v>
      </c>
      <c r="M3" s="104" t="s">
        <v>10</v>
      </c>
      <c r="N3" s="98" t="s">
        <v>11</v>
      </c>
      <c r="O3" s="98" t="s">
        <v>12</v>
      </c>
      <c r="P3" s="1"/>
    </row>
    <row r="4" spans="1:16" ht="63" customHeight="1" thickBot="1" x14ac:dyDescent="0.35">
      <c r="A4" s="93"/>
      <c r="B4" s="93"/>
      <c r="C4" s="59" t="s">
        <v>6</v>
      </c>
      <c r="D4" s="61" t="s">
        <v>0</v>
      </c>
      <c r="E4" s="60" t="s">
        <v>6</v>
      </c>
      <c r="F4" s="61" t="s">
        <v>0</v>
      </c>
      <c r="G4" s="60" t="s">
        <v>6</v>
      </c>
      <c r="H4" s="59" t="s">
        <v>0</v>
      </c>
      <c r="I4" s="93"/>
      <c r="J4" s="93"/>
      <c r="K4" s="93"/>
      <c r="L4" s="105"/>
      <c r="M4" s="105"/>
      <c r="N4" s="93" t="s">
        <v>11</v>
      </c>
      <c r="O4" s="93" t="s">
        <v>12</v>
      </c>
      <c r="P4" s="1"/>
    </row>
    <row r="5" spans="1:16" ht="15.6" x14ac:dyDescent="0.3">
      <c r="A5" s="99" t="s">
        <v>13</v>
      </c>
      <c r="B5" s="99"/>
      <c r="C5" s="72"/>
      <c r="D5" s="73"/>
      <c r="E5" s="74"/>
      <c r="F5" s="73"/>
      <c r="G5" s="74"/>
      <c r="H5" s="73"/>
      <c r="I5" s="74">
        <f>C5+E5+G5</f>
        <v>0</v>
      </c>
      <c r="J5" s="74">
        <f>C5*D5+E5*F5+G5*H5</f>
        <v>0</v>
      </c>
      <c r="K5" s="73" t="e">
        <f>J5/I5</f>
        <v>#DIV/0!</v>
      </c>
      <c r="L5" s="75"/>
      <c r="M5" s="76"/>
      <c r="N5" s="29" t="e">
        <f>C5/I5</f>
        <v>#DIV/0!</v>
      </c>
      <c r="O5" s="28" t="e">
        <f>(C5+E5)/I5</f>
        <v>#DIV/0!</v>
      </c>
      <c r="P5" s="1"/>
    </row>
    <row r="6" spans="1:16" ht="15.6" x14ac:dyDescent="0.3">
      <c r="A6" s="95" t="s">
        <v>14</v>
      </c>
      <c r="B6" s="95"/>
      <c r="C6" s="77">
        <f>'[4]Job Calcs'!C31</f>
        <v>45</v>
      </c>
      <c r="D6" s="62">
        <f>'[4]Job Calcs'!D31</f>
        <v>2</v>
      </c>
      <c r="E6" s="78">
        <f>'[4]Job Calcs'!E31</f>
        <v>17</v>
      </c>
      <c r="F6" s="62">
        <f>'[4]Job Calcs'!F31</f>
        <v>6.5909090909090908</v>
      </c>
      <c r="G6" s="78">
        <f>'[4]Job Calcs'!G31</f>
        <v>29.5</v>
      </c>
      <c r="H6" s="62">
        <f>'[4]Job Calcs'!H31</f>
        <v>2.75</v>
      </c>
      <c r="I6" s="78">
        <f>C6+E6+G6</f>
        <v>91.5</v>
      </c>
      <c r="J6" s="78">
        <f>C6*D6+E6*F6+G6*H6</f>
        <v>283.17045454545456</v>
      </c>
      <c r="K6" s="62">
        <f>J6/I6</f>
        <v>3.0947590660705417</v>
      </c>
      <c r="L6" s="79" t="s">
        <v>34</v>
      </c>
      <c r="M6" s="80" t="s">
        <v>34</v>
      </c>
      <c r="N6" s="29">
        <f>C6/I6</f>
        <v>0.49180327868852458</v>
      </c>
      <c r="O6" s="28">
        <f>(C6+E6)/I6</f>
        <v>0.67759562841530052</v>
      </c>
      <c r="P6" s="1"/>
    </row>
    <row r="7" spans="1:16" ht="15.6" x14ac:dyDescent="0.3">
      <c r="A7" s="95" t="s">
        <v>15</v>
      </c>
      <c r="B7" s="95"/>
      <c r="C7" s="77"/>
      <c r="D7" s="62"/>
      <c r="E7" s="78"/>
      <c r="F7" s="62"/>
      <c r="G7" s="78"/>
      <c r="H7" s="62"/>
      <c r="I7" s="78">
        <f>C7+E7+G7</f>
        <v>0</v>
      </c>
      <c r="J7" s="78">
        <f>C7*D7+E7*F7+G7*H7</f>
        <v>0</v>
      </c>
      <c r="K7" s="62" t="e">
        <f>J7/I7</f>
        <v>#DIV/0!</v>
      </c>
      <c r="L7" s="78"/>
      <c r="M7" s="81"/>
      <c r="N7" s="29" t="e">
        <f>C7/I7</f>
        <v>#DIV/0!</v>
      </c>
      <c r="O7" s="28" t="e">
        <f>(C7+E7)/I7</f>
        <v>#DIV/0!</v>
      </c>
      <c r="P7" s="1"/>
    </row>
    <row r="8" spans="1:16" ht="15.6" x14ac:dyDescent="0.3">
      <c r="A8" s="95" t="s">
        <v>16</v>
      </c>
      <c r="B8" s="95"/>
      <c r="C8" s="77"/>
      <c r="D8" s="62"/>
      <c r="E8" s="78"/>
      <c r="F8" s="62"/>
      <c r="G8" s="78"/>
      <c r="H8" s="62"/>
      <c r="I8" s="78">
        <f>C8+E8+G8</f>
        <v>0</v>
      </c>
      <c r="J8" s="78">
        <f>C8*D8+E8*F8+G8*H8</f>
        <v>0</v>
      </c>
      <c r="K8" s="62" t="e">
        <f>J8/I8</f>
        <v>#DIV/0!</v>
      </c>
      <c r="L8" s="78"/>
      <c r="M8" s="81"/>
      <c r="N8" s="29" t="e">
        <f>C8/I8</f>
        <v>#DIV/0!</v>
      </c>
      <c r="O8" s="28" t="e">
        <f>(C8+E8)/I8</f>
        <v>#DIV/0!</v>
      </c>
      <c r="P8" s="1"/>
    </row>
    <row r="9" spans="1:16" ht="15.6" x14ac:dyDescent="0.3">
      <c r="A9" s="96" t="s">
        <v>17</v>
      </c>
      <c r="B9" s="96"/>
      <c r="C9" s="82">
        <f>SUM(C5:C7)</f>
        <v>45</v>
      </c>
      <c r="D9" s="83">
        <f>(C5*D5+C6*D6+C7*D7)/C9</f>
        <v>2</v>
      </c>
      <c r="E9" s="82">
        <f>SUM(E5:E8)</f>
        <v>17</v>
      </c>
      <c r="F9" s="83">
        <f>(E5*F5+E6*F6+E7*F7)/E9</f>
        <v>6.5909090909090908</v>
      </c>
      <c r="G9" s="82">
        <f>SUM(G5:G8)</f>
        <v>29.5</v>
      </c>
      <c r="H9" s="83">
        <f>(G5*H5+G6*H6+G7*H7)/G9</f>
        <v>2.75</v>
      </c>
      <c r="I9" s="82">
        <f>SUM(I5:I7)</f>
        <v>91.5</v>
      </c>
      <c r="J9" s="82">
        <f>SUM(J5:J7)</f>
        <v>283.17045454545456</v>
      </c>
      <c r="K9" s="83">
        <f>J9/I9</f>
        <v>3.0947590660705417</v>
      </c>
      <c r="L9" s="82">
        <f>SUM(L5:L7)</f>
        <v>0</v>
      </c>
      <c r="M9" s="82">
        <f>SUM(M5:M7)</f>
        <v>0</v>
      </c>
      <c r="N9" s="40">
        <f>C9/I9</f>
        <v>0.49180327868852458</v>
      </c>
      <c r="O9" s="40">
        <f>(C9+E9)/I9</f>
        <v>0.67759562841530052</v>
      </c>
      <c r="P9" s="2"/>
    </row>
    <row r="10" spans="1:16" ht="15.6" x14ac:dyDescent="0.3">
      <c r="A10" s="3"/>
      <c r="B10" s="39"/>
      <c r="C10" s="84"/>
      <c r="D10" s="85"/>
      <c r="E10" s="84"/>
      <c r="F10" s="85"/>
      <c r="G10" s="84"/>
      <c r="H10" s="85"/>
      <c r="I10" s="84"/>
      <c r="J10" s="84"/>
      <c r="K10" s="84"/>
      <c r="L10" s="86"/>
      <c r="M10" s="86"/>
      <c r="N10" s="36"/>
      <c r="O10" s="20"/>
      <c r="P10" s="2"/>
    </row>
    <row r="11" spans="1:16" ht="15.6" x14ac:dyDescent="0.3">
      <c r="A11" s="95" t="s">
        <v>18</v>
      </c>
      <c r="B11" s="95"/>
      <c r="C11" s="87"/>
      <c r="D11" s="88"/>
      <c r="E11" s="89"/>
      <c r="F11" s="88"/>
      <c r="G11" s="89"/>
      <c r="H11" s="88"/>
      <c r="I11" s="90">
        <f>C11+E11+G11</f>
        <v>0</v>
      </c>
      <c r="J11" s="90">
        <f>C11*D11+E11*F11+G11*H11</f>
        <v>0</v>
      </c>
      <c r="K11" s="88" t="e">
        <f>J11/I11</f>
        <v>#DIV/0!</v>
      </c>
      <c r="L11" s="89"/>
      <c r="M11" s="91"/>
      <c r="N11" s="29" t="e">
        <f>C11/I11</f>
        <v>#DIV/0!</v>
      </c>
      <c r="O11" s="28" t="e">
        <f>(C11+E11)/I11</f>
        <v>#DIV/0!</v>
      </c>
      <c r="P11" s="2"/>
    </row>
    <row r="12" spans="1:16" ht="15.6" x14ac:dyDescent="0.3">
      <c r="A12" s="100" t="s">
        <v>19</v>
      </c>
      <c r="B12" s="100"/>
      <c r="C12" s="26">
        <f>C9+C11</f>
        <v>45</v>
      </c>
      <c r="D12" s="27">
        <f>(C5*D5+C6*D6+C7*D7+C11*D11)/C12</f>
        <v>2</v>
      </c>
      <c r="E12" s="26">
        <f>E9+E11</f>
        <v>17</v>
      </c>
      <c r="F12" s="27">
        <f>(E5*F5+E6*F6+E7*F7+E11*F11)/E12</f>
        <v>6.5909090909090908</v>
      </c>
      <c r="G12" s="25">
        <f>G9+G11</f>
        <v>29.5</v>
      </c>
      <c r="H12" s="27">
        <f>(G5*H5+G6*H6+G7*H7+G11*H11)/G12</f>
        <v>2.75</v>
      </c>
      <c r="I12" s="25">
        <f>I9+I11</f>
        <v>91.5</v>
      </c>
      <c r="J12" s="26">
        <f>J9+J11</f>
        <v>283.17045454545456</v>
      </c>
      <c r="K12" s="27">
        <f>J12/I12</f>
        <v>3.0947590660705417</v>
      </c>
      <c r="L12" s="26">
        <f>L9+L11</f>
        <v>0</v>
      </c>
      <c r="M12" s="25">
        <f>M9+M11</f>
        <v>0</v>
      </c>
      <c r="N12" s="24">
        <f>C12/I12</f>
        <v>0.49180327868852458</v>
      </c>
      <c r="O12" s="24">
        <f>(C12+E12)/I12</f>
        <v>0.67759562841530052</v>
      </c>
      <c r="P12" s="2"/>
    </row>
    <row r="13" spans="1:16" ht="15.6" x14ac:dyDescent="0.3">
      <c r="A13" s="3"/>
      <c r="B13" s="1"/>
      <c r="C13" s="1"/>
      <c r="D13" s="1"/>
      <c r="E13" s="1"/>
      <c r="F13" s="1"/>
      <c r="G13" s="1"/>
      <c r="H13" s="1"/>
      <c r="I13" s="1"/>
      <c r="J13" s="1"/>
      <c r="K13" s="1"/>
      <c r="L13" s="1"/>
      <c r="M13" s="1"/>
      <c r="N13" s="2"/>
      <c r="O13" s="1"/>
      <c r="P13" s="1"/>
    </row>
    <row r="15" spans="1:16" ht="28.05" customHeight="1" x14ac:dyDescent="0.3">
      <c r="A15" s="3"/>
      <c r="B15" s="1"/>
      <c r="C15" s="1"/>
      <c r="D15" s="1"/>
      <c r="E15" s="1"/>
      <c r="F15" s="1"/>
      <c r="G15" s="1"/>
      <c r="H15" s="1"/>
      <c r="I15" s="1"/>
      <c r="J15" s="1"/>
      <c r="K15" s="1"/>
      <c r="L15" s="1"/>
      <c r="M15" s="2"/>
      <c r="N15" s="1"/>
      <c r="O15" s="1"/>
      <c r="P15" s="1"/>
    </row>
    <row r="17" ht="81" customHeight="1" x14ac:dyDescent="0.3"/>
    <row r="18" ht="15" customHeight="1" x14ac:dyDescent="0.3"/>
    <row r="48" ht="15" customHeight="1" x14ac:dyDescent="0.3"/>
    <row r="54" spans="1:14" ht="15" customHeight="1" x14ac:dyDescent="0.3">
      <c r="A54" s="3"/>
      <c r="B54" s="1"/>
      <c r="C54" s="1"/>
      <c r="D54" s="1"/>
      <c r="E54" s="1"/>
      <c r="F54" s="1"/>
      <c r="G54" s="1"/>
      <c r="H54" s="1"/>
      <c r="I54" s="1"/>
      <c r="J54" s="1"/>
      <c r="K54" s="1"/>
      <c r="L54" s="1"/>
      <c r="M54" s="2"/>
      <c r="N54" s="1"/>
    </row>
    <row r="55" spans="1:14" ht="15.6" hidden="1" x14ac:dyDescent="0.3">
      <c r="A55" s="23"/>
      <c r="B55" s="22"/>
      <c r="C55" s="21"/>
      <c r="D55" s="1"/>
      <c r="E55" s="1"/>
      <c r="F55" s="1"/>
      <c r="G55" s="1"/>
      <c r="H55" s="1"/>
      <c r="I55" s="15"/>
      <c r="J55" s="1"/>
      <c r="K55" s="1"/>
      <c r="L55" s="1"/>
      <c r="M55" s="2"/>
      <c r="N55" s="1"/>
    </row>
    <row r="56" spans="1:14" ht="15.6" hidden="1" x14ac:dyDescent="0.3">
      <c r="A56" s="3"/>
      <c r="B56" s="1"/>
      <c r="C56" s="20"/>
      <c r="D56" s="1"/>
      <c r="E56" s="1"/>
      <c r="F56" s="1"/>
      <c r="G56" s="1"/>
      <c r="H56" s="1"/>
      <c r="I56" s="20"/>
      <c r="J56" s="1"/>
      <c r="K56" s="1"/>
      <c r="L56" s="1"/>
      <c r="M56" s="2"/>
      <c r="N56" s="1"/>
    </row>
    <row r="57" spans="1:14" ht="25.05" hidden="1" customHeight="1" x14ac:dyDescent="0.3">
      <c r="A57" s="92" t="s">
        <v>31</v>
      </c>
      <c r="B57" s="92"/>
      <c r="C57" s="92"/>
      <c r="D57" s="92"/>
      <c r="E57" s="92"/>
      <c r="F57" s="92"/>
      <c r="G57" s="92"/>
      <c r="H57" s="92"/>
      <c r="I57" s="92"/>
      <c r="J57" s="92"/>
      <c r="K57" s="19"/>
      <c r="L57" s="19"/>
      <c r="M57" s="19"/>
      <c r="N57" s="2"/>
    </row>
    <row r="58" spans="1:14" ht="15.6" hidden="1" x14ac:dyDescent="0.3">
      <c r="A58" s="3"/>
      <c r="B58" s="1"/>
      <c r="C58" s="1"/>
      <c r="D58" s="1"/>
      <c r="E58" s="1"/>
      <c r="F58" s="1"/>
      <c r="G58" s="1"/>
      <c r="H58" s="1"/>
      <c r="I58" s="1"/>
      <c r="J58" s="1"/>
      <c r="K58" s="1"/>
      <c r="L58" s="1"/>
      <c r="M58" s="1"/>
      <c r="N58" s="2"/>
    </row>
    <row r="59" spans="1:14" ht="108" hidden="1" customHeight="1" thickBot="1" x14ac:dyDescent="0.35">
      <c r="A59" s="93" t="s">
        <v>2</v>
      </c>
      <c r="B59" s="93"/>
      <c r="C59" s="18" t="s">
        <v>30</v>
      </c>
      <c r="D59" s="18" t="s">
        <v>29</v>
      </c>
      <c r="E59" s="18" t="s">
        <v>28</v>
      </c>
      <c r="F59" s="18" t="s">
        <v>27</v>
      </c>
      <c r="G59" s="17" t="s">
        <v>26</v>
      </c>
      <c r="H59" s="17" t="s">
        <v>25</v>
      </c>
      <c r="I59" s="17" t="s">
        <v>24</v>
      </c>
      <c r="J59" s="17" t="s">
        <v>23</v>
      </c>
      <c r="K59" s="1"/>
      <c r="L59" s="2"/>
      <c r="M59" s="1"/>
      <c r="N59" s="1"/>
    </row>
    <row r="60" spans="1:14" ht="15.6" hidden="1" x14ac:dyDescent="0.3">
      <c r="A60" s="95" t="s">
        <v>13</v>
      </c>
      <c r="B60" s="95"/>
      <c r="C60" s="7" t="e">
        <f>SUM(F60:J60)</f>
        <v>#REF!</v>
      </c>
      <c r="D60" s="7" t="e">
        <f>E60+G60+H60+I60+J60</f>
        <v>#REF!</v>
      </c>
      <c r="E60" s="16" t="e">
        <f>'[4]Economics 2018'!D9/#REF!</f>
        <v>#REF!</v>
      </c>
      <c r="F60" s="7" t="e">
        <f>'[4]Economics 2018'!D9/#REF!</f>
        <v>#REF!</v>
      </c>
      <c r="G60" s="6" t="e">
        <f>'[4]Economics 2018'!E9/#REF!</f>
        <v>#REF!</v>
      </c>
      <c r="H60" s="5" t="e">
        <f>'[4]Economics 2018'!F9/#REF!</f>
        <v>#REF!</v>
      </c>
      <c r="I60" s="5" t="e">
        <f>'[4]Economics 2018'!G9/#REF!</f>
        <v>#REF!</v>
      </c>
      <c r="J60" s="5" t="e">
        <f>'[4]Economics 2018'!H9/#REF!</f>
        <v>#REF!</v>
      </c>
      <c r="K60" s="15"/>
      <c r="L60" s="2"/>
      <c r="M60" s="1"/>
      <c r="N60" s="1"/>
    </row>
    <row r="61" spans="1:14" ht="15.6" hidden="1" x14ac:dyDescent="0.3">
      <c r="A61" s="95" t="s">
        <v>14</v>
      </c>
      <c r="B61" s="95"/>
      <c r="C61" s="7" t="e">
        <f>SUM(F61:J61)</f>
        <v>#REF!</v>
      </c>
      <c r="D61" s="7" t="e">
        <f>E61+H61+J61</f>
        <v>#REF!</v>
      </c>
      <c r="E61" s="7" t="e">
        <f>'[4]Economics 2018'!D14/#REF!</f>
        <v>#REF!</v>
      </c>
      <c r="F61" s="7" t="e">
        <f>'[4]Economics 2018'!D14/#REF!</f>
        <v>#REF!</v>
      </c>
      <c r="G61" s="11" t="s">
        <v>22</v>
      </c>
      <c r="H61" s="11" t="e">
        <f>'[4]Economics 2018'!F14/#REF!</f>
        <v>#REF!</v>
      </c>
      <c r="I61" s="11" t="s">
        <v>22</v>
      </c>
      <c r="J61" s="11" t="e">
        <f>'[4]Economics 2018'!H14/#REF!</f>
        <v>#REF!</v>
      </c>
      <c r="K61" s="1"/>
      <c r="L61" s="2"/>
      <c r="M61" s="1"/>
      <c r="N61" s="1"/>
    </row>
    <row r="62" spans="1:14" ht="15.6" hidden="1" x14ac:dyDescent="0.3">
      <c r="A62" s="95" t="s">
        <v>15</v>
      </c>
      <c r="B62" s="95"/>
      <c r="C62" s="7" t="e">
        <f>SUM(F62:J62)</f>
        <v>#REF!</v>
      </c>
      <c r="D62" s="7" t="e">
        <f>E62+H62+J62</f>
        <v>#REF!</v>
      </c>
      <c r="E62" s="7" t="e">
        <f>'[4]Economics 2018'!D19/#REF!</f>
        <v>#REF!</v>
      </c>
      <c r="F62" s="7" t="e">
        <f>'[4]Economics 2018'!D19/#REF!</f>
        <v>#REF!</v>
      </c>
      <c r="G62" s="11" t="s">
        <v>22</v>
      </c>
      <c r="H62" s="11" t="e">
        <f>'[4]Economics 2018'!F19/#REF!</f>
        <v>#REF!</v>
      </c>
      <c r="I62" s="11" t="s">
        <v>22</v>
      </c>
      <c r="J62" s="11" t="e">
        <f>'[4]Economics 2018'!H19/#REF!</f>
        <v>#REF!</v>
      </c>
      <c r="K62" s="1"/>
      <c r="L62" s="2"/>
      <c r="M62" s="1"/>
      <c r="N62" s="1"/>
    </row>
    <row r="63" spans="1:14" ht="15.6" hidden="1" x14ac:dyDescent="0.3">
      <c r="A63" s="95" t="s">
        <v>16</v>
      </c>
      <c r="B63" s="95"/>
      <c r="C63" s="7" t="e">
        <f>SUM(F63:J63)</f>
        <v>#REF!</v>
      </c>
      <c r="D63" s="7" t="e">
        <f>E63+H63+J63</f>
        <v>#REF!</v>
      </c>
      <c r="E63" s="7" t="e">
        <f>'[4]Economics 2018'!D24/#REF!</f>
        <v>#REF!</v>
      </c>
      <c r="F63" s="7" t="e">
        <f>'[4]Economics 2018'!D24/#REF!</f>
        <v>#REF!</v>
      </c>
      <c r="G63" s="11" t="e">
        <f>'[4]Economics 2018'!E24/#REF!</f>
        <v>#REF!</v>
      </c>
      <c r="H63" s="11" t="e">
        <f>'[4]Economics 2018'!F24/#REF!</f>
        <v>#REF!</v>
      </c>
      <c r="I63" s="11" t="s">
        <v>22</v>
      </c>
      <c r="J63" s="11" t="e">
        <f>'[4]Economics 2018'!H24/#REF!</f>
        <v>#REF!</v>
      </c>
      <c r="K63" s="1"/>
      <c r="L63" s="2"/>
      <c r="M63" s="1"/>
      <c r="N63" s="1"/>
    </row>
    <row r="64" spans="1:14" ht="15.6" hidden="1" x14ac:dyDescent="0.3">
      <c r="A64" s="96" t="s">
        <v>21</v>
      </c>
      <c r="B64" s="96"/>
      <c r="C64" s="14" t="e">
        <f>SUM(F64:J64)</f>
        <v>#REF!</v>
      </c>
      <c r="D64" s="14" t="e">
        <f>E64+G64+H64+I64+J64</f>
        <v>#REF!</v>
      </c>
      <c r="E64" s="13" t="e">
        <f>'[4]Economics 2018'!D29/#REF!</f>
        <v>#REF!</v>
      </c>
      <c r="F64" s="13" t="e">
        <f>'[4]Economics 2018'!D29/#REF!</f>
        <v>#REF!</v>
      </c>
      <c r="G64" s="13" t="e">
        <f>'[4]Economics 2018'!E29/#REF!</f>
        <v>#REF!</v>
      </c>
      <c r="H64" s="13" t="e">
        <f>'[4]Economics 2018'!F29/#REF!</f>
        <v>#REF!</v>
      </c>
      <c r="I64" s="13" t="e">
        <f>'[4]Economics 2018'!G29/#REF!</f>
        <v>#REF!</v>
      </c>
      <c r="J64" s="13" t="e">
        <f>'[4]Economics 2018'!H29/#REF!</f>
        <v>#REF!</v>
      </c>
      <c r="K64" s="12"/>
      <c r="L64" s="2"/>
      <c r="M64" s="1"/>
      <c r="N64" s="1"/>
    </row>
    <row r="65" spans="1:13" ht="15.6" hidden="1" x14ac:dyDescent="0.3">
      <c r="A65" s="97"/>
      <c r="B65" s="97"/>
      <c r="C65" s="11"/>
      <c r="D65" s="11"/>
      <c r="E65" s="10"/>
      <c r="F65" s="9"/>
      <c r="G65" s="8"/>
      <c r="H65" s="8"/>
      <c r="I65" s="8"/>
      <c r="J65" s="8"/>
      <c r="K65" s="2"/>
      <c r="L65" s="2"/>
      <c r="M65" s="1"/>
    </row>
    <row r="66" spans="1:13" ht="15.6" hidden="1" x14ac:dyDescent="0.3">
      <c r="A66" s="95" t="s">
        <v>18</v>
      </c>
      <c r="B66" s="95"/>
      <c r="C66" s="7" t="e">
        <f>SUM(F66:J66)</f>
        <v>#REF!</v>
      </c>
      <c r="D66" s="7" t="e">
        <f>E66+G66+H66+I66+J66</f>
        <v>#REF!</v>
      </c>
      <c r="E66" s="5" t="e">
        <f>'[4]Economics 2018'!D34/#REF!</f>
        <v>#REF!</v>
      </c>
      <c r="F66" s="6" t="e">
        <f>'[4]Economics 2018'!D34/#REF!</f>
        <v>#REF!</v>
      </c>
      <c r="G66" s="5" t="e">
        <f>'[4]Economics 2018'!E34/#REF!</f>
        <v>#REF!</v>
      </c>
      <c r="H66" s="5" t="e">
        <f>'[4]Economics 2018'!F34/#REF!</f>
        <v>#REF!</v>
      </c>
      <c r="I66" s="5">
        <v>0</v>
      </c>
      <c r="J66" s="5" t="e">
        <f>'[4]Economics 2018'!H34/#REF!</f>
        <v>#REF!</v>
      </c>
      <c r="K66" s="2"/>
      <c r="L66" s="2"/>
      <c r="M66" s="1"/>
    </row>
    <row r="67" spans="1:13" ht="15.6" hidden="1" x14ac:dyDescent="0.3">
      <c r="A67" s="94" t="s">
        <v>20</v>
      </c>
      <c r="B67" s="94"/>
      <c r="C67" s="4" t="e">
        <f>SUM(F67:J67)</f>
        <v>#REF!</v>
      </c>
      <c r="D67" s="4" t="e">
        <f>E67+G67+H67+I67+J67</f>
        <v>#REF!</v>
      </c>
      <c r="E67" s="4" t="e">
        <f>'[4]Economics 2018'!D39/#REF!</f>
        <v>#REF!</v>
      </c>
      <c r="F67" s="4" t="e">
        <f>'[4]Economics 2018'!D39/#REF!</f>
        <v>#REF!</v>
      </c>
      <c r="G67" s="4" t="e">
        <f>'[4]Economics 2018'!E39/#REF!</f>
        <v>#REF!</v>
      </c>
      <c r="H67" s="4" t="e">
        <f>'[4]Economics 2018'!F39/#REF!</f>
        <v>#REF!</v>
      </c>
      <c r="I67" s="4" t="e">
        <f>'[4]Economics 2018'!G39/#REF!</f>
        <v>#REF!</v>
      </c>
      <c r="J67" s="4" t="e">
        <f>'[4]Economics 2018'!H39/#REF!</f>
        <v>#REF!</v>
      </c>
      <c r="K67" s="1"/>
      <c r="L67" s="1"/>
      <c r="M67" s="2"/>
    </row>
    <row r="68" spans="1:13" ht="15.6" hidden="1" x14ac:dyDescent="0.3">
      <c r="A68" s="3"/>
      <c r="B68" s="1"/>
      <c r="C68" s="1"/>
      <c r="D68" s="1"/>
      <c r="E68" s="1"/>
      <c r="F68" s="1"/>
      <c r="G68" s="1"/>
      <c r="H68" s="1"/>
      <c r="I68" s="1"/>
      <c r="J68" s="1"/>
      <c r="K68" s="1"/>
      <c r="L68" s="1"/>
      <c r="M68" s="2"/>
    </row>
    <row r="69" spans="1:13" ht="15.6" x14ac:dyDescent="0.3">
      <c r="A69" s="3"/>
      <c r="B69" s="1"/>
      <c r="C69" s="1"/>
      <c r="D69" s="1"/>
      <c r="E69" s="1"/>
      <c r="F69" s="1"/>
      <c r="G69" s="1"/>
      <c r="H69" s="1"/>
      <c r="I69" s="1"/>
      <c r="J69" s="1"/>
      <c r="K69" s="1"/>
      <c r="L69" s="1"/>
      <c r="M69" s="2"/>
    </row>
  </sheetData>
  <mergeCells count="29">
    <mergeCell ref="A1:O1"/>
    <mergeCell ref="A3:B4"/>
    <mergeCell ref="C3:D3"/>
    <mergeCell ref="E3:F3"/>
    <mergeCell ref="G3:H3"/>
    <mergeCell ref="I3:I4"/>
    <mergeCell ref="J3:J4"/>
    <mergeCell ref="K3:K4"/>
    <mergeCell ref="L3:L4"/>
    <mergeCell ref="M3:M4"/>
    <mergeCell ref="A60:B60"/>
    <mergeCell ref="N3:N4"/>
    <mergeCell ref="O3:O4"/>
    <mergeCell ref="A5:B5"/>
    <mergeCell ref="A6:B6"/>
    <mergeCell ref="A7:B7"/>
    <mergeCell ref="A8:B8"/>
    <mergeCell ref="A9:B9"/>
    <mergeCell ref="A11:B11"/>
    <mergeCell ref="A12:B12"/>
    <mergeCell ref="A57:J57"/>
    <mergeCell ref="A59:B59"/>
    <mergeCell ref="A67:B67"/>
    <mergeCell ref="A61:B61"/>
    <mergeCell ref="A62:B62"/>
    <mergeCell ref="A63:B63"/>
    <mergeCell ref="A64:B64"/>
    <mergeCell ref="A65:B65"/>
    <mergeCell ref="A66:B66"/>
  </mergeCells>
  <pageMargins left="0.25" right="0.25" top="0.25" bottom="0.25" header="0" footer="0"/>
  <pageSetup orientation="landscape" horizontalDpi="4294967292" verticalDpi="4294967292" r:id="rId1"/>
  <rowBreaks count="2" manualBreakCount="2">
    <brk id="13"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 sqref="C1"/>
    </sheetView>
  </sheetViews>
  <sheetFormatPr defaultRowHeight="14.4" x14ac:dyDescent="0.3"/>
  <cols>
    <col min="1" max="1" width="35.5546875" customWidth="1"/>
    <col min="3" max="3" width="16.5546875" customWidth="1"/>
    <col min="11" max="11" width="8.88671875" customWidth="1"/>
  </cols>
  <sheetData>
    <row r="1" spans="1:5" x14ac:dyDescent="0.3">
      <c r="A1" s="106" t="s">
        <v>36</v>
      </c>
      <c r="B1" s="106" t="s">
        <v>37</v>
      </c>
      <c r="C1" s="106" t="s">
        <v>38</v>
      </c>
      <c r="D1" s="106" t="s">
        <v>39</v>
      </c>
      <c r="E1" s="106" t="s">
        <v>40</v>
      </c>
    </row>
    <row r="2" spans="1:5" x14ac:dyDescent="0.3">
      <c r="A2" t="s">
        <v>41</v>
      </c>
      <c r="B2" t="s">
        <v>42</v>
      </c>
      <c r="C2" t="s">
        <v>43</v>
      </c>
      <c r="D2">
        <v>5</v>
      </c>
      <c r="E2">
        <v>4</v>
      </c>
    </row>
    <row r="3" spans="1:5" x14ac:dyDescent="0.3">
      <c r="A3" t="s">
        <v>44</v>
      </c>
      <c r="B3" t="s">
        <v>45</v>
      </c>
      <c r="C3" t="s">
        <v>46</v>
      </c>
      <c r="D3">
        <v>5</v>
      </c>
      <c r="E3">
        <v>10</v>
      </c>
    </row>
    <row r="5" spans="1:5" x14ac:dyDescent="0.3">
      <c r="A5" t="s">
        <v>47</v>
      </c>
      <c r="B5" t="s">
        <v>48</v>
      </c>
      <c r="C5" t="s">
        <v>49</v>
      </c>
      <c r="D5">
        <v>10</v>
      </c>
      <c r="E5">
        <v>10</v>
      </c>
    </row>
    <row r="6" spans="1:5" x14ac:dyDescent="0.3">
      <c r="A6" t="s">
        <v>47</v>
      </c>
      <c r="B6" t="s">
        <v>45</v>
      </c>
      <c r="C6" t="s">
        <v>50</v>
      </c>
      <c r="D6">
        <v>10</v>
      </c>
      <c r="E6">
        <v>2</v>
      </c>
    </row>
    <row r="7" spans="1:5" x14ac:dyDescent="0.3">
      <c r="A7" t="s">
        <v>47</v>
      </c>
      <c r="B7" t="s">
        <v>45</v>
      </c>
      <c r="C7" t="s">
        <v>46</v>
      </c>
      <c r="D7">
        <v>15</v>
      </c>
      <c r="E7">
        <v>10</v>
      </c>
    </row>
    <row r="8" spans="1:5" x14ac:dyDescent="0.3">
      <c r="A8" t="s">
        <v>47</v>
      </c>
      <c r="B8" t="s">
        <v>45</v>
      </c>
      <c r="C8" t="s">
        <v>51</v>
      </c>
      <c r="D8">
        <v>14</v>
      </c>
      <c r="E8">
        <v>10</v>
      </c>
    </row>
    <row r="9" spans="1:5" x14ac:dyDescent="0.3">
      <c r="A9" t="s">
        <v>47</v>
      </c>
      <c r="B9" t="s">
        <v>45</v>
      </c>
      <c r="C9" t="s">
        <v>52</v>
      </c>
      <c r="D9">
        <v>8</v>
      </c>
      <c r="E9">
        <v>2</v>
      </c>
    </row>
    <row r="10" spans="1:5" x14ac:dyDescent="0.3">
      <c r="A10" t="s">
        <v>53</v>
      </c>
      <c r="B10" t="s">
        <v>54</v>
      </c>
      <c r="C10" t="s">
        <v>46</v>
      </c>
      <c r="D10">
        <v>10</v>
      </c>
      <c r="E10">
        <v>1</v>
      </c>
    </row>
    <row r="11" spans="1:5" x14ac:dyDescent="0.3">
      <c r="A11" t="s">
        <v>53</v>
      </c>
      <c r="B11" t="s">
        <v>54</v>
      </c>
      <c r="C11" t="s">
        <v>50</v>
      </c>
      <c r="D11">
        <v>5</v>
      </c>
      <c r="E11">
        <v>2</v>
      </c>
    </row>
    <row r="14" spans="1:5" x14ac:dyDescent="0.3">
      <c r="C14" s="106" t="s">
        <v>55</v>
      </c>
      <c r="D14">
        <f>SUM(D2:D11)</f>
        <v>82</v>
      </c>
    </row>
    <row r="16" spans="1:5" ht="100.8" x14ac:dyDescent="0.3">
      <c r="A16" s="107"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Job Creation 2015</vt:lpstr>
      <vt:lpstr>Job Creation 2016</vt:lpstr>
      <vt:lpstr>Job Creation private land 2017</vt:lpstr>
      <vt:lpstr>Job Creation (public) 2017</vt:lpstr>
      <vt:lpstr>Job Creation 2018</vt:lpstr>
      <vt:lpstr>Jobs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2020-05-21T15:55:27Z</dcterms:created>
  <dcterms:modified xsi:type="dcterms:W3CDTF">2020-05-21T21:30:00Z</dcterms:modified>
</cp:coreProperties>
</file>